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60" windowWidth="11580" windowHeight="6030"/>
  </bookViews>
  <sheets>
    <sheet name="Tabla General" sheetId="1" r:id="rId1"/>
    <sheet name="Sucursal 1" sheetId="2" r:id="rId2"/>
    <sheet name="Sucursal 2" sheetId="3" r:id="rId3"/>
    <sheet name="Sucursal 3" sheetId="4" r:id="rId4"/>
    <sheet name="Sucursal 4" sheetId="5" r:id="rId5"/>
    <sheet name="Sucursal 5" sheetId="6" r:id="rId6"/>
  </sheets>
  <definedNames>
    <definedName name="Z_6A7D07BC_3E00_49FD_9B1C_6709BBF15A08_.wvu.Cols" localSheetId="0" hidden="1">'Tabla General'!$AR:$AU,'Tabla General'!$AX:$BB,'Tabla General'!$BD:$CK</definedName>
    <definedName name="Z_6A7D07BC_3E00_49FD_9B1C_6709BBF15A08_.wvu.Rows" localSheetId="1" hidden="1">'Sucursal 1'!$10:$12</definedName>
    <definedName name="Z_6A7D07BC_3E00_49FD_9B1C_6709BBF15A08_.wvu.Rows" localSheetId="2" hidden="1">'Sucursal 2'!$7:$9</definedName>
    <definedName name="Z_6A7D07BC_3E00_49FD_9B1C_6709BBF15A08_.wvu.Rows" localSheetId="3" hidden="1">'Sucursal 3'!$6:$8</definedName>
    <definedName name="Z_6A7D07BC_3E00_49FD_9B1C_6709BBF15A08_.wvu.Rows" localSheetId="4" hidden="1">'Sucursal 4'!$9:$11</definedName>
    <definedName name="Z_6A7D07BC_3E00_49FD_9B1C_6709BBF15A08_.wvu.Rows" localSheetId="5" hidden="1">'Sucursal 5'!$5:$7</definedName>
    <definedName name="Z_6A7D07BC_3E00_49FD_9B1C_6709BBF15A08_.wvu.Rows" localSheetId="0" hidden="1">'Tabla General'!$21:$22,'Tabla General'!$33:$34,'Tabla General'!$42:$43,'Tabla General'!$53:$54,'Tabla General'!$67:$68,'Tabla General'!$75:$76,'Tabla General'!$84:$85,'Tabla General'!$93:$94,'Tabla General'!$104:$105,'Tabla General'!$114:$115,'Tabla General'!$124:$125,'Tabla General'!$127:$128,'Tabla General'!$168:$172</definedName>
  </definedNames>
  <calcPr calcId="125725"/>
  <customWorkbookViews>
    <customWorkbookView name="Usuario - Vista personalizada" guid="{6A7D07BC-3E00-49FD-9B1C-6709BBF15A08}" mergeInterval="0" personalView="1" maximized="1" xWindow="1" yWindow="1" windowWidth="1362" windowHeight="538" activeSheetId="1"/>
  </customWorkbookViews>
</workbook>
</file>

<file path=xl/calcChain.xml><?xml version="1.0" encoding="utf-8"?>
<calcChain xmlns="http://schemas.openxmlformats.org/spreadsheetml/2006/main">
  <c r="M10" i="3"/>
  <c r="M8" i="6"/>
  <c r="M7"/>
  <c r="M9" i="5"/>
  <c r="M11"/>
  <c r="M12"/>
  <c r="M8" i="4"/>
  <c r="M9"/>
  <c r="M9" i="3"/>
  <c r="M12" i="2"/>
  <c r="M13" s="1"/>
  <c r="P95" i="1"/>
  <c r="O95"/>
  <c r="O126"/>
  <c r="O23"/>
  <c r="AM126"/>
  <c r="AM128"/>
  <c r="P163" s="1"/>
  <c r="AN126"/>
  <c r="AN116"/>
  <c r="AN106"/>
  <c r="AN95"/>
  <c r="AN86"/>
  <c r="AN77"/>
  <c r="AN69"/>
  <c r="AN55"/>
  <c r="AN44"/>
  <c r="AN35"/>
  <c r="AN23"/>
  <c r="AO126"/>
  <c r="AO116"/>
  <c r="AO106"/>
  <c r="AO95"/>
  <c r="AO86"/>
  <c r="AO77"/>
  <c r="AO69"/>
  <c r="AO55"/>
  <c r="AO44"/>
  <c r="AO35"/>
  <c r="AO23"/>
  <c r="AP126"/>
  <c r="AP116"/>
  <c r="AP106"/>
  <c r="AP95"/>
  <c r="AP86"/>
  <c r="AP77"/>
  <c r="AP69"/>
  <c r="AP55"/>
  <c r="AP44"/>
  <c r="AP35"/>
  <c r="AP23"/>
  <c r="AQ126"/>
  <c r="AQ116"/>
  <c r="AQ106"/>
  <c r="AQ95"/>
  <c r="AQ86"/>
  <c r="AQ77"/>
  <c r="AQ69"/>
  <c r="AQ55"/>
  <c r="AQ44"/>
  <c r="AQ35"/>
  <c r="AQ23"/>
  <c r="AL126"/>
  <c r="AL116"/>
  <c r="AL106"/>
  <c r="AL95"/>
  <c r="AL86"/>
  <c r="AL77"/>
  <c r="AL69"/>
  <c r="AL55"/>
  <c r="AL44"/>
  <c r="AL35"/>
  <c r="AL23"/>
  <c r="Y126"/>
  <c r="Y116"/>
  <c r="Y106"/>
  <c r="Y95"/>
  <c r="Y86"/>
  <c r="Y77"/>
  <c r="Y69"/>
  <c r="Y55"/>
  <c r="Y44"/>
  <c r="Y35"/>
  <c r="Y23"/>
  <c r="Z126"/>
  <c r="Z116"/>
  <c r="Z106"/>
  <c r="Z95"/>
  <c r="Z86"/>
  <c r="Z77"/>
  <c r="Z69"/>
  <c r="Z55"/>
  <c r="Z44"/>
  <c r="Z35"/>
  <c r="Z23"/>
  <c r="AA126"/>
  <c r="AA116"/>
  <c r="AA106"/>
  <c r="AA95"/>
  <c r="AA86"/>
  <c r="AA77"/>
  <c r="AA69"/>
  <c r="AA55"/>
  <c r="AA44"/>
  <c r="AA35"/>
  <c r="AA23"/>
  <c r="AB126"/>
  <c r="AB116"/>
  <c r="AB106"/>
  <c r="AB95"/>
  <c r="AB86"/>
  <c r="AB77"/>
  <c r="AB69"/>
  <c r="AB55"/>
  <c r="AB44"/>
  <c r="AB35"/>
  <c r="AB23"/>
  <c r="AC126"/>
  <c r="AC116"/>
  <c r="AC106"/>
  <c r="AC95"/>
  <c r="AC86"/>
  <c r="AC77"/>
  <c r="AC69"/>
  <c r="AC55"/>
  <c r="AC44"/>
  <c r="AC35"/>
  <c r="AC23"/>
  <c r="AD126"/>
  <c r="AD116"/>
  <c r="AD106"/>
  <c r="AD95"/>
  <c r="AD86"/>
  <c r="AD77"/>
  <c r="AD69"/>
  <c r="AD55"/>
  <c r="AD44"/>
  <c r="AD35"/>
  <c r="AD23"/>
  <c r="AE126"/>
  <c r="AE116"/>
  <c r="AE106"/>
  <c r="AE95"/>
  <c r="AE86"/>
  <c r="AE77"/>
  <c r="AE69"/>
  <c r="AE55"/>
  <c r="AE44"/>
  <c r="AE35"/>
  <c r="AE23"/>
  <c r="AF126"/>
  <c r="AF116"/>
  <c r="AF106"/>
  <c r="AF95"/>
  <c r="AF86"/>
  <c r="AF77"/>
  <c r="AF69"/>
  <c r="AF55"/>
  <c r="AF44"/>
  <c r="AF35"/>
  <c r="AF23"/>
  <c r="AG126"/>
  <c r="AG116"/>
  <c r="AG106"/>
  <c r="AG95"/>
  <c r="AG86"/>
  <c r="AG77"/>
  <c r="AG69"/>
  <c r="AG55"/>
  <c r="AG44"/>
  <c r="AG35"/>
  <c r="AG23"/>
  <c r="AH126"/>
  <c r="AH116"/>
  <c r="AH106"/>
  <c r="AH95"/>
  <c r="AH86"/>
  <c r="AH77"/>
  <c r="AH69"/>
  <c r="AH55"/>
  <c r="AH44"/>
  <c r="AH35"/>
  <c r="AH23"/>
  <c r="AI126"/>
  <c r="AI116"/>
  <c r="AI106"/>
  <c r="AI95"/>
  <c r="AI86"/>
  <c r="AI77"/>
  <c r="AI69"/>
  <c r="AI55"/>
  <c r="AI44"/>
  <c r="AI35"/>
  <c r="AI23"/>
  <c r="AJ126"/>
  <c r="AJ116"/>
  <c r="AJ106"/>
  <c r="AJ95"/>
  <c r="AJ86"/>
  <c r="AJ77"/>
  <c r="AJ69"/>
  <c r="AJ55"/>
  <c r="AJ44"/>
  <c r="AJ35"/>
  <c r="AJ23"/>
  <c r="P126"/>
  <c r="P116"/>
  <c r="P106"/>
  <c r="P86"/>
  <c r="P77"/>
  <c r="P69"/>
  <c r="P55"/>
  <c r="P44"/>
  <c r="P35"/>
  <c r="P23"/>
  <c r="Q126"/>
  <c r="Q116"/>
  <c r="Q106"/>
  <c r="Q95"/>
  <c r="Q86"/>
  <c r="Q77"/>
  <c r="Q69"/>
  <c r="Q55"/>
  <c r="Q44"/>
  <c r="Q35"/>
  <c r="Q23"/>
  <c r="R126"/>
  <c r="R116"/>
  <c r="R106"/>
  <c r="R95"/>
  <c r="R86"/>
  <c r="R77"/>
  <c r="R69"/>
  <c r="R55"/>
  <c r="R44"/>
  <c r="R35"/>
  <c r="R23"/>
  <c r="S126"/>
  <c r="S116"/>
  <c r="S106"/>
  <c r="S95"/>
  <c r="S86"/>
  <c r="S77"/>
  <c r="S69"/>
  <c r="S55"/>
  <c r="S44"/>
  <c r="S35"/>
  <c r="S23"/>
  <c r="T126"/>
  <c r="T116"/>
  <c r="T106"/>
  <c r="T95"/>
  <c r="T86"/>
  <c r="T77"/>
  <c r="T69"/>
  <c r="T55"/>
  <c r="T44"/>
  <c r="T35"/>
  <c r="T23"/>
  <c r="U126"/>
  <c r="U116"/>
  <c r="U106"/>
  <c r="U95"/>
  <c r="U86"/>
  <c r="U77"/>
  <c r="U69"/>
  <c r="U55"/>
  <c r="U44"/>
  <c r="U35"/>
  <c r="U23"/>
  <c r="V126"/>
  <c r="V116"/>
  <c r="V106"/>
  <c r="V95"/>
  <c r="V86"/>
  <c r="V77"/>
  <c r="V69"/>
  <c r="V55"/>
  <c r="V44"/>
  <c r="V35"/>
  <c r="V23"/>
  <c r="W126"/>
  <c r="W116"/>
  <c r="W106"/>
  <c r="W95"/>
  <c r="W86"/>
  <c r="W77"/>
  <c r="W69"/>
  <c r="W55"/>
  <c r="W44"/>
  <c r="W35"/>
  <c r="W23"/>
  <c r="AS126"/>
  <c r="AS128" s="1"/>
  <c r="P169" s="1"/>
  <c r="AR126"/>
  <c r="AR128" s="1"/>
  <c r="P168" s="1"/>
  <c r="AK126"/>
  <c r="AK128"/>
  <c r="P161" s="1"/>
  <c r="X126"/>
  <c r="X128" s="1"/>
  <c r="P148" s="1"/>
  <c r="AT50"/>
  <c r="AT48"/>
  <c r="AT49"/>
  <c r="AU52" s="1"/>
  <c r="AT51"/>
  <c r="AT52"/>
  <c r="O116"/>
  <c r="O106"/>
  <c r="O86"/>
  <c r="O77"/>
  <c r="O69"/>
  <c r="O55"/>
  <c r="O44"/>
  <c r="O35"/>
  <c r="AS116"/>
  <c r="AR116"/>
  <c r="AM116"/>
  <c r="AK116"/>
  <c r="X116"/>
  <c r="AS106"/>
  <c r="AR106"/>
  <c r="AM106"/>
  <c r="AK106"/>
  <c r="X106"/>
  <c r="AS95"/>
  <c r="AR95"/>
  <c r="AM95"/>
  <c r="AK95"/>
  <c r="X95"/>
  <c r="AS86"/>
  <c r="AR86"/>
  <c r="AM86"/>
  <c r="AK86"/>
  <c r="X86"/>
  <c r="AS77"/>
  <c r="AR77"/>
  <c r="AM77"/>
  <c r="AK77"/>
  <c r="X77"/>
  <c r="AS69"/>
  <c r="AR69"/>
  <c r="AM69"/>
  <c r="AK69"/>
  <c r="X69"/>
  <c r="AS55"/>
  <c r="AR55"/>
  <c r="AM55"/>
  <c r="AK55"/>
  <c r="X55"/>
  <c r="AS44"/>
  <c r="AR44"/>
  <c r="AM44"/>
  <c r="AK44"/>
  <c r="X44"/>
  <c r="AS35"/>
  <c r="AR35"/>
  <c r="AM35"/>
  <c r="AK35"/>
  <c r="X35"/>
  <c r="X23"/>
  <c r="AK23"/>
  <c r="AM23"/>
  <c r="AR23"/>
  <c r="AS23"/>
  <c r="BF16"/>
  <c r="BG16"/>
  <c r="BH16"/>
  <c r="BI16"/>
  <c r="BJ16"/>
  <c r="BK16"/>
  <c r="BL16"/>
  <c r="BM16"/>
  <c r="BN16"/>
  <c r="BO16"/>
  <c r="BP16"/>
  <c r="BQ16"/>
  <c r="BR16"/>
  <c r="BS16"/>
  <c r="BT16"/>
  <c r="BU16"/>
  <c r="BV16"/>
  <c r="BW16"/>
  <c r="BX16"/>
  <c r="BY16"/>
  <c r="BZ16"/>
  <c r="CA16"/>
  <c r="CB16"/>
  <c r="CC16"/>
  <c r="CD16"/>
  <c r="CE16"/>
  <c r="CF16"/>
  <c r="BF27"/>
  <c r="BG27"/>
  <c r="BH27"/>
  <c r="BI27"/>
  <c r="BJ27"/>
  <c r="BK27"/>
  <c r="BL27"/>
  <c r="BM27"/>
  <c r="BN27"/>
  <c r="BO27"/>
  <c r="BP27"/>
  <c r="BQ27"/>
  <c r="BR27"/>
  <c r="BS27"/>
  <c r="BT27"/>
  <c r="BU27"/>
  <c r="BV27"/>
  <c r="BW27"/>
  <c r="BX27"/>
  <c r="BY27"/>
  <c r="BZ27"/>
  <c r="CA27"/>
  <c r="CB27"/>
  <c r="CC27"/>
  <c r="CD27"/>
  <c r="CE27"/>
  <c r="CF27"/>
  <c r="BF39"/>
  <c r="BG39"/>
  <c r="BH39"/>
  <c r="BI39"/>
  <c r="BJ39"/>
  <c r="BK39"/>
  <c r="BL39"/>
  <c r="BM39"/>
  <c r="BN39"/>
  <c r="BO39"/>
  <c r="BP39"/>
  <c r="BQ39"/>
  <c r="BR39"/>
  <c r="BS39"/>
  <c r="BT39"/>
  <c r="BU39"/>
  <c r="BV39"/>
  <c r="BW39"/>
  <c r="BX39"/>
  <c r="BY39"/>
  <c r="BZ39"/>
  <c r="CA39"/>
  <c r="CB39"/>
  <c r="CC39"/>
  <c r="CD39"/>
  <c r="CE39"/>
  <c r="CF39"/>
  <c r="BF48"/>
  <c r="BG48"/>
  <c r="BH48"/>
  <c r="BI48"/>
  <c r="BJ48"/>
  <c r="BK48"/>
  <c r="BL48"/>
  <c r="BM48"/>
  <c r="BN48"/>
  <c r="BO48"/>
  <c r="BP48"/>
  <c r="BQ48"/>
  <c r="BR48"/>
  <c r="BS48"/>
  <c r="BT48"/>
  <c r="BU48"/>
  <c r="BV48"/>
  <c r="BW48"/>
  <c r="BX48"/>
  <c r="BY48"/>
  <c r="BZ48"/>
  <c r="CA48"/>
  <c r="CB48"/>
  <c r="CC48"/>
  <c r="CD48"/>
  <c r="CE48"/>
  <c r="CF48"/>
  <c r="BF64"/>
  <c r="BG64"/>
  <c r="BH64"/>
  <c r="BI64"/>
  <c r="BJ64"/>
  <c r="BK64"/>
  <c r="BL64"/>
  <c r="BM64"/>
  <c r="BN64"/>
  <c r="BO64"/>
  <c r="BP64"/>
  <c r="BQ64"/>
  <c r="BR64"/>
  <c r="BS64"/>
  <c r="BT64"/>
  <c r="BU64"/>
  <c r="BV64"/>
  <c r="BW64"/>
  <c r="BX64"/>
  <c r="BY64"/>
  <c r="BZ64"/>
  <c r="CA64"/>
  <c r="CB64"/>
  <c r="CC64"/>
  <c r="CD64"/>
  <c r="CE64"/>
  <c r="CF64"/>
  <c r="BF73"/>
  <c r="BG73"/>
  <c r="BH73"/>
  <c r="BI73"/>
  <c r="BJ73"/>
  <c r="BK73"/>
  <c r="BL73"/>
  <c r="BM73"/>
  <c r="BN73"/>
  <c r="BO73"/>
  <c r="BP73"/>
  <c r="BQ73"/>
  <c r="BR73"/>
  <c r="BS73"/>
  <c r="BT73"/>
  <c r="BU73"/>
  <c r="BV73"/>
  <c r="BW73"/>
  <c r="BX73"/>
  <c r="BY73"/>
  <c r="BZ73"/>
  <c r="CA73"/>
  <c r="CB73"/>
  <c r="CC73"/>
  <c r="CD73"/>
  <c r="CE73"/>
  <c r="CF73"/>
  <c r="BF81"/>
  <c r="BG81"/>
  <c r="BH81"/>
  <c r="BI81"/>
  <c r="BJ81"/>
  <c r="BK81"/>
  <c r="BL81"/>
  <c r="BM81"/>
  <c r="BN81"/>
  <c r="BO81"/>
  <c r="BP81"/>
  <c r="BQ81"/>
  <c r="BR81"/>
  <c r="BS81"/>
  <c r="BT81"/>
  <c r="BU81"/>
  <c r="BV81"/>
  <c r="BW81"/>
  <c r="BX81"/>
  <c r="BY81"/>
  <c r="BZ81"/>
  <c r="CA81"/>
  <c r="CB81"/>
  <c r="CC81"/>
  <c r="CD81"/>
  <c r="CE81"/>
  <c r="CF81"/>
  <c r="BF90"/>
  <c r="BG90"/>
  <c r="BH90"/>
  <c r="BI90"/>
  <c r="BJ90"/>
  <c r="BK90"/>
  <c r="BL90"/>
  <c r="BM90"/>
  <c r="BN90"/>
  <c r="BO90"/>
  <c r="BP90"/>
  <c r="BQ90"/>
  <c r="BR90"/>
  <c r="BS90"/>
  <c r="BT90"/>
  <c r="BU90"/>
  <c r="BV90"/>
  <c r="BW90"/>
  <c r="BX90"/>
  <c r="BY90"/>
  <c r="BZ90"/>
  <c r="CA90"/>
  <c r="CB90"/>
  <c r="CC90"/>
  <c r="CD90"/>
  <c r="CE90"/>
  <c r="CF90"/>
  <c r="BF101"/>
  <c r="BG101"/>
  <c r="BH101"/>
  <c r="BI101"/>
  <c r="BJ101"/>
  <c r="BK101"/>
  <c r="BL101"/>
  <c r="BM101"/>
  <c r="BN101"/>
  <c r="BO101"/>
  <c r="BP101"/>
  <c r="BQ101"/>
  <c r="BR101"/>
  <c r="BS101"/>
  <c r="BT101"/>
  <c r="BU101"/>
  <c r="BV101"/>
  <c r="BW101"/>
  <c r="BX101"/>
  <c r="BY101"/>
  <c r="BZ101"/>
  <c r="CA101"/>
  <c r="CB101"/>
  <c r="CC101"/>
  <c r="CD101"/>
  <c r="CE101"/>
  <c r="CF101"/>
  <c r="BF110"/>
  <c r="BG110"/>
  <c r="BH110"/>
  <c r="BI110"/>
  <c r="BJ110"/>
  <c r="BK110"/>
  <c r="BL110"/>
  <c r="BM110"/>
  <c r="BN110"/>
  <c r="BO110"/>
  <c r="BP110"/>
  <c r="BQ110"/>
  <c r="BR110"/>
  <c r="BS110"/>
  <c r="BT110"/>
  <c r="BU110"/>
  <c r="BV110"/>
  <c r="BW110"/>
  <c r="BX110"/>
  <c r="BY110"/>
  <c r="BZ110"/>
  <c r="CA110"/>
  <c r="CB110"/>
  <c r="CC110"/>
  <c r="CD110"/>
  <c r="CE110"/>
  <c r="CF110"/>
  <c r="BF120"/>
  <c r="BF128" s="1"/>
  <c r="BF129" s="1"/>
  <c r="BG120"/>
  <c r="BG128" s="1"/>
  <c r="BG129" s="1"/>
  <c r="BH120"/>
  <c r="BI120"/>
  <c r="BJ120"/>
  <c r="BK120"/>
  <c r="BK128" s="1"/>
  <c r="BK129" s="1"/>
  <c r="BL120"/>
  <c r="BL128"/>
  <c r="BL129" s="1"/>
  <c r="BM120"/>
  <c r="BN120"/>
  <c r="BN128" s="1"/>
  <c r="BN129" s="1"/>
  <c r="BO120"/>
  <c r="BP120"/>
  <c r="BQ120"/>
  <c r="BR120"/>
  <c r="BS120"/>
  <c r="BT120"/>
  <c r="BT128" s="1"/>
  <c r="BT129" s="1"/>
  <c r="BU120"/>
  <c r="BV120"/>
  <c r="BV128" s="1"/>
  <c r="BV129" s="1"/>
  <c r="BW120"/>
  <c r="BW128" s="1"/>
  <c r="BW129" s="1"/>
  <c r="BX120"/>
  <c r="BY120"/>
  <c r="BZ120"/>
  <c r="BZ128" s="1"/>
  <c r="BZ129" s="1"/>
  <c r="CA120"/>
  <c r="CA128" s="1"/>
  <c r="CA129" s="1"/>
  <c r="CB120"/>
  <c r="CB128"/>
  <c r="CB129" s="1"/>
  <c r="CC120"/>
  <c r="CD120"/>
  <c r="CD128" s="1"/>
  <c r="CD129" s="1"/>
  <c r="CE120"/>
  <c r="CF120"/>
  <c r="BE120"/>
  <c r="BE110"/>
  <c r="BE101"/>
  <c r="BE90"/>
  <c r="BE81"/>
  <c r="BE73"/>
  <c r="BE64"/>
  <c r="BE39"/>
  <c r="BE27"/>
  <c r="CG120"/>
  <c r="CG128" s="1"/>
  <c r="CG129" s="1"/>
  <c r="CH120"/>
  <c r="BE48"/>
  <c r="BE16"/>
  <c r="CE128"/>
  <c r="CE129" s="1"/>
  <c r="CH128"/>
  <c r="CH129" s="1"/>
  <c r="AT92"/>
  <c r="AW92" s="1"/>
  <c r="BM128"/>
  <c r="BM129" s="1"/>
  <c r="AT27"/>
  <c r="AT28"/>
  <c r="AT29"/>
  <c r="AT30"/>
  <c r="AT31"/>
  <c r="AT32"/>
  <c r="BB122"/>
  <c r="BB120"/>
  <c r="BB112"/>
  <c r="BB110"/>
  <c r="BB101"/>
  <c r="BB91"/>
  <c r="BB90"/>
  <c r="BB82"/>
  <c r="BB81"/>
  <c r="BB74"/>
  <c r="BB73"/>
  <c r="BB65"/>
  <c r="BB64"/>
  <c r="BB51"/>
  <c r="BB48"/>
  <c r="BB40"/>
  <c r="BB39"/>
  <c r="BB29"/>
  <c r="BB27"/>
  <c r="BB19"/>
  <c r="BB16"/>
  <c r="AT90"/>
  <c r="AT91"/>
  <c r="AU91" s="1"/>
  <c r="AW90" s="1"/>
  <c r="AX90" s="1"/>
  <c r="AT73"/>
  <c r="AT74"/>
  <c r="AU74" s="1"/>
  <c r="AW74" s="1"/>
  <c r="AX74" s="1"/>
  <c r="AT83"/>
  <c r="AT81"/>
  <c r="AT82"/>
  <c r="AT64"/>
  <c r="AT65"/>
  <c r="AT66"/>
  <c r="AT122"/>
  <c r="AT121"/>
  <c r="AT123"/>
  <c r="AU123" s="1"/>
  <c r="AT120"/>
  <c r="AT112"/>
  <c r="AT110"/>
  <c r="AU113" s="1"/>
  <c r="AT113"/>
  <c r="AT111"/>
  <c r="AT102"/>
  <c r="AT103"/>
  <c r="AT101"/>
  <c r="AU66"/>
  <c r="AW66" s="1"/>
  <c r="AT39"/>
  <c r="AT40"/>
  <c r="AT41"/>
  <c r="AT17"/>
  <c r="AT18"/>
  <c r="AT19"/>
  <c r="AT16"/>
  <c r="AT20"/>
  <c r="AX91"/>
  <c r="AJ128" l="1"/>
  <c r="P160" s="1"/>
  <c r="BS128"/>
  <c r="BS129" s="1"/>
  <c r="BO128"/>
  <c r="BO129" s="1"/>
  <c r="AB128"/>
  <c r="P152" s="1"/>
  <c r="CF128"/>
  <c r="CF129" s="1"/>
  <c r="AL128"/>
  <c r="P162" s="1"/>
  <c r="AN128"/>
  <c r="P164" s="1"/>
  <c r="BX128"/>
  <c r="BX129" s="1"/>
  <c r="BP128"/>
  <c r="BP129" s="1"/>
  <c r="BH128"/>
  <c r="BH129" s="1"/>
  <c r="BR128"/>
  <c r="BR129" s="1"/>
  <c r="BJ128"/>
  <c r="BJ129" s="1"/>
  <c r="V128"/>
  <c r="P146" s="1"/>
  <c r="R128"/>
  <c r="P142" s="1"/>
  <c r="AF128"/>
  <c r="P156" s="1"/>
  <c r="T128"/>
  <c r="P144" s="1"/>
  <c r="AH128"/>
  <c r="P158" s="1"/>
  <c r="Z128"/>
  <c r="P150" s="1"/>
  <c r="P128"/>
  <c r="P140" s="1"/>
  <c r="AD128"/>
  <c r="P154" s="1"/>
  <c r="AP128"/>
  <c r="P166" s="1"/>
  <c r="AW121"/>
  <c r="AW120"/>
  <c r="AX120" s="1"/>
  <c r="AW123"/>
  <c r="AW50"/>
  <c r="AW49"/>
  <c r="AW52"/>
  <c r="AW122"/>
  <c r="AX122" s="1"/>
  <c r="AU41"/>
  <c r="AW40" s="1"/>
  <c r="AW65"/>
  <c r="AU20"/>
  <c r="AW20" s="1"/>
  <c r="AW64"/>
  <c r="AX64" s="1"/>
  <c r="AU103"/>
  <c r="AU83"/>
  <c r="AW83" s="1"/>
  <c r="AW81"/>
  <c r="AX81" s="1"/>
  <c r="AW73"/>
  <c r="AX73" s="1"/>
  <c r="AU32"/>
  <c r="BE128"/>
  <c r="BE129" s="1"/>
  <c r="CC128"/>
  <c r="CC129" s="1"/>
  <c r="BY128"/>
  <c r="BY129" s="1"/>
  <c r="BU128"/>
  <c r="BU129" s="1"/>
  <c r="BQ128"/>
  <c r="BQ129" s="1"/>
  <c r="BI128"/>
  <c r="BI129" s="1"/>
  <c r="AW51"/>
  <c r="AX51" s="1"/>
  <c r="AW48"/>
  <c r="AX48" s="1"/>
  <c r="W128"/>
  <c r="P147" s="1"/>
  <c r="S128"/>
  <c r="P143" s="1"/>
  <c r="AG128"/>
  <c r="P157" s="1"/>
  <c r="AC128"/>
  <c r="P153" s="1"/>
  <c r="Y128"/>
  <c r="P149" s="1"/>
  <c r="AO128"/>
  <c r="P165" s="1"/>
  <c r="AW41"/>
  <c r="O128"/>
  <c r="AF173" s="1"/>
  <c r="U128"/>
  <c r="P145" s="1"/>
  <c r="Q128"/>
  <c r="P141" s="1"/>
  <c r="AI128"/>
  <c r="P159" s="1"/>
  <c r="AE128"/>
  <c r="P155" s="1"/>
  <c r="AA128"/>
  <c r="P151" s="1"/>
  <c r="AQ128"/>
  <c r="P167" s="1"/>
  <c r="AW16"/>
  <c r="AW18"/>
  <c r="AW19"/>
  <c r="AW17"/>
  <c r="AW103"/>
  <c r="AW102"/>
  <c r="AW31"/>
  <c r="AW30"/>
  <c r="AW27"/>
  <c r="AW28"/>
  <c r="AW29"/>
  <c r="AW32"/>
  <c r="AW112"/>
  <c r="AW111"/>
  <c r="AW113"/>
  <c r="AX40"/>
  <c r="AX65"/>
  <c r="AW101"/>
  <c r="AW39"/>
  <c r="AX39" s="1"/>
  <c r="AW110"/>
  <c r="P172" l="1"/>
  <c r="P173" s="1"/>
  <c r="AX110"/>
  <c r="AX19"/>
  <c r="AW82"/>
  <c r="AX82" s="1"/>
  <c r="AX112"/>
  <c r="AX29"/>
  <c r="AX27"/>
  <c r="AX16"/>
</calcChain>
</file>

<file path=xl/sharedStrings.xml><?xml version="1.0" encoding="utf-8"?>
<sst xmlns="http://schemas.openxmlformats.org/spreadsheetml/2006/main" count="214" uniqueCount="110">
  <si>
    <t>a)</t>
  </si>
  <si>
    <t>b)</t>
  </si>
  <si>
    <t>c)</t>
  </si>
  <si>
    <t>d)</t>
  </si>
  <si>
    <t>e)</t>
  </si>
  <si>
    <t>f)</t>
  </si>
  <si>
    <t>Proyecto personal de vida</t>
  </si>
  <si>
    <t>Sentimientos de pertenencia.</t>
  </si>
  <si>
    <t>Sin Ale</t>
  </si>
  <si>
    <t>Víctor Cherines</t>
  </si>
  <si>
    <t>Sobresaliente</t>
  </si>
  <si>
    <t>Excelente</t>
  </si>
  <si>
    <t>Muy Bueno</t>
  </si>
  <si>
    <t>Bueno</t>
  </si>
  <si>
    <t>Satisfactorio</t>
  </si>
  <si>
    <t>No Satisfactorio</t>
  </si>
  <si>
    <t xml:space="preserve">Regular </t>
  </si>
  <si>
    <t>Marginado</t>
  </si>
  <si>
    <t>Placer percibido por la tarea.</t>
  </si>
  <si>
    <t>Esfuerzo mental, físico o emocional.</t>
  </si>
  <si>
    <t>El interés laboral/profes. que despierta la tarea.</t>
  </si>
  <si>
    <t>Necesidad percibida de cambios en la Empresa</t>
  </si>
  <si>
    <t>Deseo de aportar y contribuir con ideas.</t>
  </si>
  <si>
    <t>Percepción de Cambio Personal</t>
  </si>
  <si>
    <t>Modo de realizar Cambios</t>
  </si>
  <si>
    <t>Grado de Confianza general percibida.</t>
  </si>
  <si>
    <t>Grado de Cooperación general percibida.</t>
  </si>
  <si>
    <t>Extremadamente placentera. (10)</t>
  </si>
  <si>
    <t>Placentera. (8)</t>
  </si>
  <si>
    <t>Neutral. (6)</t>
  </si>
  <si>
    <t>Pesada y molesta. (4)</t>
  </si>
  <si>
    <t>Tediosa y desgastante. (2)</t>
  </si>
  <si>
    <t>100 por ciento. (10)</t>
  </si>
  <si>
    <t xml:space="preserve"> 80 porciento. (8)</t>
  </si>
  <si>
    <t xml:space="preserve"> 60 por ciento. (6)</t>
  </si>
  <si>
    <t>120 por ciento. (4)</t>
  </si>
  <si>
    <t xml:space="preserve"> 40 por ciento. (4)</t>
  </si>
  <si>
    <t xml:space="preserve"> 20 por ciento. (2)</t>
  </si>
  <si>
    <t>Un paso positivo. (10)</t>
  </si>
  <si>
    <t>Un estancamiento. (5)</t>
  </si>
  <si>
    <t>Un retroceso. (1)</t>
  </si>
  <si>
    <t>No tiene que cambiar nada. (10)</t>
  </si>
  <si>
    <t>Sólo aspectos superficiales. (8)</t>
  </si>
  <si>
    <t>Habría bastantes aspectos que revisar. (6)</t>
  </si>
  <si>
    <t>Mucho en temas muy importantes. (4)</t>
  </si>
  <si>
    <t>Todo y radicalmente. (2)</t>
  </si>
  <si>
    <t>Entusiasta /Escuchado. (10)</t>
  </si>
  <si>
    <t>Indiferente en la participación. (5)</t>
  </si>
  <si>
    <t>Frustrado/Impotente/No escuchado. (1)</t>
  </si>
  <si>
    <t>Creo que tendré que cambiar personalmente. (1)</t>
  </si>
  <si>
    <t>Creo que no tendré que cambiar personalm. (10)</t>
  </si>
  <si>
    <t>Desde mí e independientemente. (10)</t>
  </si>
  <si>
    <t>Si veo que todos cambiamos simultáneam. (5)</t>
  </si>
  <si>
    <t>Luego de ver que los demás cambiaron. (1)</t>
  </si>
  <si>
    <t>Pasa por la Empresa. (10)</t>
  </si>
  <si>
    <t>Está fuera de la Empresa. (1)</t>
  </si>
  <si>
    <t>Genuino sentimiento de pertenencia. (10)</t>
  </si>
  <si>
    <t>Dudoso sentimiento de pertenencia. (5)</t>
  </si>
  <si>
    <t>Nulo sentimiento de pertenencia. (1)</t>
  </si>
  <si>
    <t>Altísima entre todos los integrantes grupo. (10)</t>
  </si>
  <si>
    <t>Alta pero sólo entre pocos y en camarillas. (4)</t>
  </si>
  <si>
    <t>Altísima entre todos. (10)</t>
  </si>
  <si>
    <t>Alto grado de desconfianza generalizada. (1)</t>
  </si>
  <si>
    <t>Falta de cooperación generalizada. (1)</t>
  </si>
  <si>
    <t>Alta en la mayoría quedando algún aislado. (7)</t>
  </si>
  <si>
    <t>Alta en la mayoría quedando algún aislados. (7)</t>
  </si>
  <si>
    <t>Tabla de Calificaciones</t>
  </si>
  <si>
    <t>Boletín de Calificaciones de Personal</t>
  </si>
  <si>
    <t>Orden por Calificación Individual</t>
  </si>
  <si>
    <t xml:space="preserve">Nota Promedio Real del Grupo </t>
  </si>
  <si>
    <t xml:space="preserve">Nota Promedio Supuesta del Grupo </t>
  </si>
  <si>
    <t>Lo</t>
  </si>
  <si>
    <r>
      <t>1</t>
    </r>
    <r>
      <rPr>
        <sz val="10"/>
        <rFont val="Trebuchet MS"/>
        <family val="2"/>
      </rPr>
      <t xml:space="preserve">.Inicial  </t>
    </r>
    <r>
      <rPr>
        <b/>
        <sz val="10"/>
        <rFont val="Trebuchet MS"/>
        <family val="2"/>
      </rPr>
      <t>2</t>
    </r>
    <r>
      <rPr>
        <sz val="10"/>
        <rFont val="Trebuchet MS"/>
        <family val="2"/>
      </rPr>
      <t>.Desarrollo</t>
    </r>
    <r>
      <rPr>
        <b/>
        <sz val="10"/>
        <rFont val="Trebuchet MS"/>
        <family val="2"/>
      </rPr>
      <t xml:space="preserve">  3</t>
    </r>
    <r>
      <rPr>
        <sz val="10"/>
        <rFont val="Trebuchet MS"/>
        <family val="2"/>
      </rPr>
      <t>.Concreción</t>
    </r>
  </si>
  <si>
    <t>SUCURSAL 1</t>
  </si>
  <si>
    <t>SUCURSAL 2</t>
  </si>
  <si>
    <t>SUCURSAL 3</t>
  </si>
  <si>
    <t>SUCURSAL 4</t>
  </si>
  <si>
    <t>SUCURSAL 5</t>
  </si>
  <si>
    <t>López,</t>
  </si>
  <si>
    <t>Nora</t>
  </si>
  <si>
    <t>María Laura</t>
  </si>
  <si>
    <t>Jésica</t>
  </si>
  <si>
    <t>Patricia</t>
  </si>
  <si>
    <t>Cristian</t>
  </si>
  <si>
    <t>Nadia</t>
  </si>
  <si>
    <t>Silvina</t>
  </si>
  <si>
    <t>Beatriz</t>
  </si>
  <si>
    <t>Mirta</t>
  </si>
  <si>
    <t>Norma</t>
  </si>
  <si>
    <t>Jorge</t>
  </si>
  <si>
    <t>Vanesa</t>
  </si>
  <si>
    <t>Karina</t>
  </si>
  <si>
    <t>Sabrina</t>
  </si>
  <si>
    <t>Andrea</t>
  </si>
  <si>
    <t>Carolina</t>
  </si>
  <si>
    <t>María Belén</t>
  </si>
  <si>
    <t>Daniela</t>
  </si>
  <si>
    <t>Natalia</t>
  </si>
  <si>
    <t>Evangelina</t>
  </si>
  <si>
    <t>Jesús</t>
  </si>
  <si>
    <t>María Lorena</t>
  </si>
  <si>
    <t>Valeria</t>
  </si>
  <si>
    <t>Guadalupe</t>
  </si>
  <si>
    <t>Laura</t>
  </si>
  <si>
    <t>Daniel</t>
  </si>
  <si>
    <t xml:space="preserve"> Laura</t>
  </si>
  <si>
    <t xml:space="preserve"> María Lorena</t>
  </si>
  <si>
    <t>Gustavo</t>
  </si>
  <si>
    <t xml:space="preserve"> Norma</t>
  </si>
  <si>
    <t xml:space="preserve"> Sabrina</t>
  </si>
</sst>
</file>

<file path=xl/styles.xml><?xml version="1.0" encoding="utf-8"?>
<styleSheet xmlns="http://schemas.openxmlformats.org/spreadsheetml/2006/main">
  <numFmts count="1">
    <numFmt numFmtId="164" formatCode="0.0"/>
  </numFmts>
  <fonts count="24">
    <font>
      <sz val="10"/>
      <name val="Arial"/>
    </font>
    <font>
      <b/>
      <sz val="10"/>
      <name val="Arial"/>
      <family val="2"/>
    </font>
    <font>
      <b/>
      <sz val="12"/>
      <name val="Arial"/>
      <family val="2"/>
    </font>
    <font>
      <sz val="8"/>
      <name val="Arial"/>
      <family val="2"/>
    </font>
    <font>
      <b/>
      <sz val="18"/>
      <name val="Arial"/>
      <family val="2"/>
    </font>
    <font>
      <b/>
      <sz val="12"/>
      <color indexed="23"/>
      <name val="Arial"/>
      <family val="2"/>
    </font>
    <font>
      <sz val="10"/>
      <name val="Trebuchet MS"/>
      <family val="2"/>
    </font>
    <font>
      <b/>
      <sz val="10"/>
      <name val="Trebuchet MS"/>
      <family val="2"/>
    </font>
    <font>
      <b/>
      <sz val="10"/>
      <color indexed="9"/>
      <name val="Trebuchet MS"/>
      <family val="2"/>
    </font>
    <font>
      <sz val="10"/>
      <color indexed="11"/>
      <name val="Trebuchet MS"/>
      <family val="2"/>
    </font>
    <font>
      <b/>
      <sz val="12"/>
      <name val="Trebuchet MS"/>
      <family val="2"/>
    </font>
    <font>
      <b/>
      <sz val="8"/>
      <name val="Trebuchet MS"/>
      <family val="2"/>
    </font>
    <font>
      <b/>
      <sz val="10"/>
      <color indexed="13"/>
      <name val="Trebuchet MS"/>
      <family val="2"/>
    </font>
    <font>
      <sz val="10"/>
      <color indexed="13"/>
      <name val="Trebuchet MS"/>
      <family val="2"/>
    </font>
    <font>
      <sz val="10"/>
      <color indexed="14"/>
      <name val="Trebuchet MS"/>
      <family val="2"/>
    </font>
    <font>
      <b/>
      <sz val="10"/>
      <color indexed="11"/>
      <name val="Trebuchet MS"/>
      <family val="2"/>
    </font>
    <font>
      <b/>
      <sz val="12"/>
      <color indexed="10"/>
      <name val="Trebuchet MS"/>
      <family val="2"/>
    </font>
    <font>
      <b/>
      <sz val="10"/>
      <color indexed="10"/>
      <name val="Trebuchet MS"/>
      <family val="2"/>
    </font>
    <font>
      <b/>
      <sz val="10"/>
      <color indexed="14"/>
      <name val="Trebuchet MS"/>
      <family val="2"/>
    </font>
    <font>
      <b/>
      <sz val="12"/>
      <color indexed="8"/>
      <name val="Trebuchet MS"/>
      <family val="2"/>
    </font>
    <font>
      <b/>
      <sz val="12"/>
      <color indexed="23"/>
      <name val="Trebuchet MS"/>
      <family val="2"/>
    </font>
    <font>
      <b/>
      <sz val="18"/>
      <name val="Trebuchet MS"/>
      <family val="2"/>
    </font>
    <font>
      <b/>
      <sz val="12"/>
      <color indexed="9"/>
      <name val="Trebuchet MS"/>
      <family val="2"/>
    </font>
    <font>
      <sz val="12"/>
      <name val="Trebuchet MS"/>
      <family val="2"/>
    </font>
  </fonts>
  <fills count="23">
    <fill>
      <patternFill patternType="none"/>
    </fill>
    <fill>
      <patternFill patternType="gray125"/>
    </fill>
    <fill>
      <patternFill patternType="solid">
        <fgColor indexed="23"/>
        <bgColor indexed="64"/>
      </patternFill>
    </fill>
    <fill>
      <patternFill patternType="solid">
        <fgColor indexed="52"/>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53"/>
        <bgColor indexed="64"/>
      </patternFill>
    </fill>
    <fill>
      <patternFill patternType="solid">
        <fgColor indexed="10"/>
        <bgColor indexed="64"/>
      </patternFill>
    </fill>
    <fill>
      <patternFill patternType="solid">
        <fgColor indexed="21"/>
        <bgColor indexed="64"/>
      </patternFill>
    </fill>
    <fill>
      <patternFill patternType="solid">
        <fgColor indexed="54"/>
        <bgColor indexed="64"/>
      </patternFill>
    </fill>
    <fill>
      <patternFill patternType="solid">
        <fgColor indexed="20"/>
        <bgColor indexed="64"/>
      </patternFill>
    </fill>
    <fill>
      <patternFill patternType="solid">
        <fgColor theme="2" tint="-0.24997711111789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406">
    <xf numFmtId="0" fontId="0" fillId="0" borderId="0" xfId="0"/>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0" fillId="2" borderId="0" xfId="0" applyFill="1" applyAlignment="1">
      <alignment horizontal="center"/>
    </xf>
    <xf numFmtId="0" fontId="1" fillId="4" borderId="2" xfId="0" applyFont="1" applyFill="1" applyBorder="1" applyAlignment="1">
      <alignment horizontal="left"/>
    </xf>
    <xf numFmtId="0" fontId="0" fillId="4" borderId="3" xfId="0" applyFill="1" applyBorder="1" applyAlignment="1">
      <alignment horizontal="center"/>
    </xf>
    <xf numFmtId="0" fontId="1" fillId="4" borderId="3" xfId="0" applyFont="1" applyFill="1" applyBorder="1" applyAlignment="1">
      <alignment horizontal="left"/>
    </xf>
    <xf numFmtId="2" fontId="0" fillId="0" borderId="0" xfId="0" applyNumberFormat="1" applyAlignment="1">
      <alignment horizontal="center"/>
    </xf>
    <xf numFmtId="0" fontId="1" fillId="0" borderId="1" xfId="0" applyFont="1" applyFill="1" applyBorder="1" applyAlignment="1">
      <alignment horizontal="center"/>
    </xf>
    <xf numFmtId="0" fontId="1" fillId="4" borderId="3" xfId="0" applyFont="1" applyFill="1" applyBorder="1" applyAlignment="1">
      <alignment horizontal="center"/>
    </xf>
    <xf numFmtId="0" fontId="1" fillId="4" borderId="13" xfId="0" applyFont="1" applyFill="1" applyBorder="1" applyAlignment="1">
      <alignment horizontal="left"/>
    </xf>
    <xf numFmtId="0" fontId="1" fillId="4" borderId="14" xfId="0" applyFont="1" applyFill="1" applyBorder="1" applyAlignment="1">
      <alignment horizontal="left"/>
    </xf>
    <xf numFmtId="0" fontId="1" fillId="4" borderId="14" xfId="0" applyFont="1" applyFill="1" applyBorder="1" applyAlignment="1">
      <alignment horizontal="center"/>
    </xf>
    <xf numFmtId="0" fontId="0" fillId="4" borderId="14" xfId="0" applyFill="1" applyBorder="1" applyAlignment="1">
      <alignment horizontal="center"/>
    </xf>
    <xf numFmtId="0" fontId="1" fillId="10" borderId="2" xfId="0" applyFont="1" applyFill="1" applyBorder="1" applyAlignment="1">
      <alignment horizontal="left"/>
    </xf>
    <xf numFmtId="0" fontId="1" fillId="10" borderId="3" xfId="0" applyFont="1" applyFill="1" applyBorder="1" applyAlignment="1">
      <alignment horizontal="left"/>
    </xf>
    <xf numFmtId="0" fontId="1" fillId="10" borderId="3" xfId="0" applyFont="1" applyFill="1" applyBorder="1" applyAlignment="1">
      <alignment horizontal="center"/>
    </xf>
    <xf numFmtId="0" fontId="0" fillId="10" borderId="3" xfId="0" applyFill="1" applyBorder="1" applyAlignment="1">
      <alignment horizontal="center"/>
    </xf>
    <xf numFmtId="0" fontId="1" fillId="11" borderId="13" xfId="0" applyFont="1" applyFill="1" applyBorder="1" applyAlignment="1">
      <alignment horizontal="left"/>
    </xf>
    <xf numFmtId="0" fontId="1" fillId="11" borderId="14" xfId="0" applyFont="1" applyFill="1" applyBorder="1" applyAlignment="1">
      <alignment horizontal="left"/>
    </xf>
    <xf numFmtId="0" fontId="1" fillId="11" borderId="14" xfId="0" applyFont="1" applyFill="1" applyBorder="1" applyAlignment="1">
      <alignment horizontal="center"/>
    </xf>
    <xf numFmtId="0" fontId="0" fillId="11" borderId="14" xfId="0" applyFill="1" applyBorder="1" applyAlignment="1">
      <alignment horizontal="center"/>
    </xf>
    <xf numFmtId="0" fontId="1" fillId="11" borderId="2" xfId="0" applyFont="1" applyFill="1" applyBorder="1" applyAlignment="1">
      <alignment horizontal="left"/>
    </xf>
    <xf numFmtId="0" fontId="1" fillId="11" borderId="3" xfId="0" applyFont="1" applyFill="1" applyBorder="1" applyAlignment="1">
      <alignment horizontal="left"/>
    </xf>
    <xf numFmtId="0" fontId="1" fillId="11" borderId="3" xfId="0" applyFont="1" applyFill="1" applyBorder="1" applyAlignment="1">
      <alignment horizontal="center"/>
    </xf>
    <xf numFmtId="0" fontId="0" fillId="11" borderId="3" xfId="0" applyFill="1" applyBorder="1" applyAlignment="1">
      <alignment horizontal="center"/>
    </xf>
    <xf numFmtId="0" fontId="1" fillId="10" borderId="15" xfId="0" applyFont="1" applyFill="1" applyBorder="1" applyAlignment="1">
      <alignment horizontal="left"/>
    </xf>
    <xf numFmtId="0" fontId="1" fillId="10" borderId="12" xfId="0" applyFont="1" applyFill="1" applyBorder="1" applyAlignment="1">
      <alignment horizontal="left"/>
    </xf>
    <xf numFmtId="0" fontId="1" fillId="10" borderId="12" xfId="0" applyFont="1" applyFill="1" applyBorder="1" applyAlignment="1">
      <alignment horizontal="center"/>
    </xf>
    <xf numFmtId="0" fontId="0" fillId="10" borderId="12" xfId="0" applyFill="1" applyBorder="1" applyAlignment="1">
      <alignment horizontal="center"/>
    </xf>
    <xf numFmtId="0" fontId="1" fillId="12" borderId="2" xfId="0" applyFont="1" applyFill="1" applyBorder="1" applyAlignment="1">
      <alignment horizontal="left"/>
    </xf>
    <xf numFmtId="0" fontId="1" fillId="12" borderId="3" xfId="0" applyFont="1" applyFill="1" applyBorder="1" applyAlignment="1">
      <alignment horizontal="left"/>
    </xf>
    <xf numFmtId="0" fontId="1" fillId="12" borderId="3" xfId="0" applyFont="1" applyFill="1" applyBorder="1" applyAlignment="1">
      <alignment horizontal="center"/>
    </xf>
    <xf numFmtId="0" fontId="0" fillId="12" borderId="3" xfId="0" applyFill="1" applyBorder="1" applyAlignment="1">
      <alignment horizontal="center"/>
    </xf>
    <xf numFmtId="0" fontId="1" fillId="13" borderId="2" xfId="0" applyFont="1" applyFill="1" applyBorder="1" applyAlignment="1">
      <alignment horizontal="left"/>
    </xf>
    <xf numFmtId="0" fontId="1" fillId="13" borderId="3" xfId="0" applyFont="1" applyFill="1" applyBorder="1" applyAlignment="1">
      <alignment horizontal="left"/>
    </xf>
    <xf numFmtId="0" fontId="1" fillId="13" borderId="3" xfId="0" applyFont="1" applyFill="1" applyBorder="1" applyAlignment="1">
      <alignment horizontal="center"/>
    </xf>
    <xf numFmtId="0" fontId="0" fillId="13" borderId="3" xfId="0" applyFill="1" applyBorder="1" applyAlignment="1">
      <alignment horizontal="center"/>
    </xf>
    <xf numFmtId="164" fontId="0" fillId="0" borderId="0" xfId="0" applyNumberFormat="1" applyAlignment="1">
      <alignment horizontal="center"/>
    </xf>
    <xf numFmtId="0" fontId="0" fillId="2" borderId="0" xfId="0" applyFill="1"/>
    <xf numFmtId="0" fontId="1" fillId="0" borderId="6" xfId="0" applyFont="1" applyFill="1" applyBorder="1" applyAlignment="1">
      <alignment horizontal="center"/>
    </xf>
    <xf numFmtId="0" fontId="1" fillId="11" borderId="7" xfId="0" applyFont="1" applyFill="1" applyBorder="1" applyAlignment="1">
      <alignment horizontal="left"/>
    </xf>
    <xf numFmtId="0" fontId="0" fillId="11" borderId="4" xfId="0" applyFill="1" applyBorder="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6" fillId="2" borderId="0" xfId="0" applyFont="1" applyFill="1" applyAlignment="1">
      <alignment horizontal="left"/>
    </xf>
    <xf numFmtId="164" fontId="6" fillId="2" borderId="0" xfId="0" applyNumberFormat="1" applyFont="1" applyFill="1" applyAlignment="1">
      <alignment horizontal="center"/>
    </xf>
    <xf numFmtId="1" fontId="6" fillId="2" borderId="0" xfId="0" applyNumberFormat="1" applyFont="1" applyFill="1" applyAlignment="1">
      <alignment horizontal="center"/>
    </xf>
    <xf numFmtId="9" fontId="7" fillId="2" borderId="0" xfId="0" applyNumberFormat="1" applyFont="1" applyFill="1" applyAlignment="1">
      <alignment horizontal="center"/>
    </xf>
    <xf numFmtId="0" fontId="6" fillId="0" borderId="0" xfId="0" applyFont="1" applyAlignment="1">
      <alignment horizontal="center"/>
    </xf>
    <xf numFmtId="0" fontId="6" fillId="0" borderId="0" xfId="0" applyFont="1"/>
    <xf numFmtId="0" fontId="7" fillId="3" borderId="1" xfId="0" applyFont="1" applyFill="1" applyBorder="1" applyAlignment="1">
      <alignment horizontal="center"/>
    </xf>
    <xf numFmtId="0" fontId="7" fillId="4" borderId="2" xfId="0" applyFont="1" applyFill="1" applyBorder="1" applyAlignment="1">
      <alignment horizontal="left"/>
    </xf>
    <xf numFmtId="0" fontId="6" fillId="4" borderId="3" xfId="0" applyFont="1" applyFill="1" applyBorder="1" applyAlignment="1">
      <alignment horizontal="left"/>
    </xf>
    <xf numFmtId="0" fontId="6" fillId="4" borderId="3" xfId="0" applyFont="1" applyFill="1" applyBorder="1" applyAlignment="1">
      <alignment horizontal="center"/>
    </xf>
    <xf numFmtId="0" fontId="6" fillId="4" borderId="4" xfId="0" applyFont="1" applyFill="1" applyBorder="1" applyAlignment="1">
      <alignment horizontal="center"/>
    </xf>
    <xf numFmtId="164" fontId="7" fillId="14" borderId="4" xfId="0" applyNumberFormat="1" applyFont="1" applyFill="1" applyBorder="1" applyAlignment="1">
      <alignment horizontal="center"/>
    </xf>
    <xf numFmtId="1" fontId="7" fillId="5" borderId="5" xfId="0" applyNumberFormat="1" applyFont="1" applyFill="1" applyBorder="1" applyAlignment="1">
      <alignment horizontal="center"/>
    </xf>
    <xf numFmtId="1" fontId="6" fillId="0" borderId="0" xfId="0" applyNumberFormat="1" applyFont="1" applyAlignment="1">
      <alignment horizontal="center"/>
    </xf>
    <xf numFmtId="164" fontId="7" fillId="5" borderId="5" xfId="0" applyNumberFormat="1" applyFont="1" applyFill="1" applyBorder="1" applyAlignment="1">
      <alignment horizontal="center"/>
    </xf>
    <xf numFmtId="0" fontId="7" fillId="5" borderId="5" xfId="0" applyFont="1" applyFill="1" applyBorder="1" applyAlignment="1">
      <alignment horizontal="center"/>
    </xf>
    <xf numFmtId="0" fontId="7" fillId="6" borderId="5" xfId="0" applyFont="1" applyFill="1" applyBorder="1" applyAlignment="1">
      <alignment horizontal="center"/>
    </xf>
    <xf numFmtId="0" fontId="6" fillId="3" borderId="7" xfId="0" applyFont="1" applyFill="1" applyBorder="1" applyAlignment="1">
      <alignment horizontal="left"/>
    </xf>
    <xf numFmtId="0" fontId="6" fillId="3" borderId="3" xfId="0" applyFont="1" applyFill="1" applyBorder="1" applyAlignment="1">
      <alignment horizontal="left"/>
    </xf>
    <xf numFmtId="0" fontId="6" fillId="3" borderId="3" xfId="0" applyFont="1" applyFill="1" applyBorder="1" applyAlignment="1">
      <alignment horizontal="center"/>
    </xf>
    <xf numFmtId="1" fontId="6" fillId="0" borderId="17" xfId="0" applyNumberFormat="1" applyFont="1" applyFill="1" applyBorder="1" applyAlignment="1">
      <alignment horizontal="center"/>
    </xf>
    <xf numFmtId="1" fontId="9" fillId="7" borderId="4" xfId="0" applyNumberFormat="1" applyFont="1" applyFill="1" applyBorder="1" applyAlignment="1">
      <alignment horizontal="center"/>
    </xf>
    <xf numFmtId="1" fontId="9" fillId="7" borderId="5" xfId="0" applyNumberFormat="1" applyFont="1" applyFill="1" applyBorder="1" applyAlignment="1">
      <alignment horizontal="center"/>
    </xf>
    <xf numFmtId="1" fontId="6" fillId="0" borderId="5" xfId="0" applyNumberFormat="1" applyFont="1" applyFill="1" applyBorder="1" applyAlignment="1">
      <alignment horizontal="center"/>
    </xf>
    <xf numFmtId="1" fontId="6" fillId="12" borderId="4" xfId="0" applyNumberFormat="1" applyFont="1" applyFill="1" applyBorder="1" applyAlignment="1">
      <alignment horizontal="center"/>
    </xf>
    <xf numFmtId="1" fontId="9" fillId="0" borderId="5" xfId="0" applyNumberFormat="1" applyFont="1" applyFill="1" applyBorder="1" applyAlignment="1">
      <alignment horizontal="center"/>
    </xf>
    <xf numFmtId="1" fontId="6" fillId="0" borderId="4" xfId="0" applyNumberFormat="1" applyFont="1" applyFill="1" applyBorder="1" applyAlignment="1">
      <alignment horizontal="center"/>
    </xf>
    <xf numFmtId="1" fontId="6" fillId="12" borderId="5" xfId="0" applyNumberFormat="1" applyFont="1" applyFill="1" applyBorder="1" applyAlignment="1">
      <alignment horizontal="center"/>
    </xf>
    <xf numFmtId="1" fontId="6" fillId="12" borderId="17" xfId="0" applyNumberFormat="1" applyFont="1" applyFill="1" applyBorder="1" applyAlignment="1">
      <alignment horizontal="center"/>
    </xf>
    <xf numFmtId="1" fontId="9" fillId="0" borderId="17" xfId="0" applyNumberFormat="1" applyFont="1" applyFill="1" applyBorder="1" applyAlignment="1">
      <alignment horizontal="center"/>
    </xf>
    <xf numFmtId="9" fontId="10" fillId="7" borderId="1" xfId="0" applyNumberFormat="1" applyFont="1" applyFill="1" applyBorder="1" applyAlignment="1">
      <alignment horizontal="center"/>
    </xf>
    <xf numFmtId="9" fontId="7" fillId="7" borderId="1" xfId="0" applyNumberFormat="1" applyFont="1" applyFill="1" applyBorder="1" applyAlignment="1">
      <alignment horizontal="center"/>
    </xf>
    <xf numFmtId="1" fontId="9" fillId="7" borderId="17" xfId="0" applyNumberFormat="1" applyFont="1" applyFill="1" applyBorder="1" applyAlignment="1">
      <alignment horizontal="center"/>
    </xf>
    <xf numFmtId="1" fontId="9" fillId="12" borderId="5" xfId="0" applyNumberFormat="1" applyFont="1" applyFill="1" applyBorder="1" applyAlignment="1">
      <alignment horizontal="center"/>
    </xf>
    <xf numFmtId="1" fontId="9" fillId="12" borderId="17" xfId="0" applyNumberFormat="1" applyFont="1" applyFill="1" applyBorder="1" applyAlignment="1">
      <alignment horizontal="center"/>
    </xf>
    <xf numFmtId="1" fontId="12" fillId="8" borderId="17" xfId="0" applyNumberFormat="1" applyFont="1" applyFill="1" applyBorder="1" applyAlignment="1">
      <alignment horizontal="center"/>
    </xf>
    <xf numFmtId="1" fontId="13" fillId="0" borderId="4" xfId="0" applyNumberFormat="1" applyFont="1" applyFill="1" applyBorder="1" applyAlignment="1">
      <alignment horizontal="center"/>
    </xf>
    <xf numFmtId="1" fontId="13" fillId="0" borderId="5" xfId="0" applyNumberFormat="1" applyFont="1" applyFill="1" applyBorder="1" applyAlignment="1">
      <alignment horizontal="center"/>
    </xf>
    <xf numFmtId="1" fontId="13" fillId="8" borderId="5" xfId="0" applyNumberFormat="1" applyFont="1" applyFill="1" applyBorder="1" applyAlignment="1">
      <alignment horizontal="center"/>
    </xf>
    <xf numFmtId="1" fontId="13" fillId="8" borderId="17" xfId="0" applyNumberFormat="1" applyFont="1" applyFill="1" applyBorder="1" applyAlignment="1">
      <alignment horizontal="center"/>
    </xf>
    <xf numFmtId="1" fontId="13" fillId="12" borderId="4" xfId="0" applyNumberFormat="1" applyFont="1" applyFill="1" applyBorder="1" applyAlignment="1">
      <alignment horizontal="center"/>
    </xf>
    <xf numFmtId="1" fontId="13" fillId="8" borderId="4" xfId="0" applyNumberFormat="1" applyFont="1" applyFill="1" applyBorder="1" applyAlignment="1">
      <alignment horizontal="center"/>
    </xf>
    <xf numFmtId="1" fontId="13" fillId="0" borderId="17" xfId="0" applyNumberFormat="1" applyFont="1" applyFill="1" applyBorder="1" applyAlignment="1">
      <alignment horizontal="center"/>
    </xf>
    <xf numFmtId="1" fontId="13" fillId="12" borderId="5" xfId="0" applyNumberFormat="1" applyFont="1" applyFill="1" applyBorder="1" applyAlignment="1">
      <alignment horizontal="center"/>
    </xf>
    <xf numFmtId="1" fontId="13" fillId="12" borderId="17" xfId="0" applyNumberFormat="1" applyFont="1" applyFill="1" applyBorder="1" applyAlignment="1">
      <alignment horizontal="center"/>
    </xf>
    <xf numFmtId="9" fontId="10" fillId="8" borderId="1" xfId="0" applyNumberFormat="1" applyFont="1" applyFill="1" applyBorder="1" applyAlignment="1">
      <alignment horizontal="center"/>
    </xf>
    <xf numFmtId="1" fontId="14" fillId="0" borderId="4" xfId="0" applyNumberFormat="1" applyFont="1" applyFill="1" applyBorder="1" applyAlignment="1">
      <alignment horizontal="center"/>
    </xf>
    <xf numFmtId="1" fontId="14" fillId="0" borderId="5" xfId="0" applyNumberFormat="1" applyFont="1" applyFill="1" applyBorder="1" applyAlignment="1">
      <alignment horizontal="center"/>
    </xf>
    <xf numFmtId="1" fontId="14" fillId="9" borderId="5" xfId="0" applyNumberFormat="1" applyFont="1" applyFill="1" applyBorder="1" applyAlignment="1">
      <alignment horizontal="center"/>
    </xf>
    <xf numFmtId="1" fontId="14" fillId="0" borderId="17" xfId="0" applyNumberFormat="1" applyFont="1" applyFill="1" applyBorder="1" applyAlignment="1">
      <alignment horizontal="center"/>
    </xf>
    <xf numFmtId="1" fontId="14" fillId="12" borderId="4" xfId="0" applyNumberFormat="1" applyFont="1" applyFill="1" applyBorder="1" applyAlignment="1">
      <alignment horizontal="center"/>
    </xf>
    <xf numFmtId="1" fontId="14" fillId="9" borderId="4" xfId="0" applyNumberFormat="1" applyFont="1" applyFill="1" applyBorder="1" applyAlignment="1">
      <alignment horizontal="center"/>
    </xf>
    <xf numFmtId="1" fontId="14" fillId="12" borderId="5" xfId="0" applyNumberFormat="1" applyFont="1" applyFill="1" applyBorder="1" applyAlignment="1">
      <alignment horizontal="center"/>
    </xf>
    <xf numFmtId="1" fontId="14" fillId="12" borderId="17" xfId="0" applyNumberFormat="1" applyFont="1" applyFill="1" applyBorder="1" applyAlignment="1">
      <alignment horizontal="center"/>
    </xf>
    <xf numFmtId="9" fontId="10" fillId="9" borderId="1" xfId="0" applyNumberFormat="1" applyFont="1" applyFill="1" applyBorder="1" applyAlignment="1">
      <alignment horizontal="center"/>
    </xf>
    <xf numFmtId="9" fontId="7" fillId="8" borderId="1" xfId="0" applyNumberFormat="1" applyFont="1" applyFill="1" applyBorder="1" applyAlignment="1">
      <alignment horizontal="center"/>
    </xf>
    <xf numFmtId="1" fontId="14" fillId="9" borderId="17" xfId="0" applyNumberFormat="1" applyFont="1" applyFill="1" applyBorder="1" applyAlignment="1">
      <alignment horizontal="center"/>
    </xf>
    <xf numFmtId="9" fontId="7" fillId="9" borderId="1" xfId="0" applyNumberFormat="1" applyFont="1" applyFill="1" applyBorder="1" applyAlignment="1">
      <alignment horizontal="center"/>
    </xf>
    <xf numFmtId="0" fontId="7" fillId="6" borderId="0" xfId="0" applyFont="1" applyFill="1" applyBorder="1" applyAlignment="1">
      <alignment horizontal="center"/>
    </xf>
    <xf numFmtId="0" fontId="6" fillId="3" borderId="0" xfId="0" applyFont="1" applyFill="1" applyBorder="1" applyAlignment="1">
      <alignment horizontal="left"/>
    </xf>
    <xf numFmtId="0" fontId="6" fillId="3" borderId="0" xfId="0" applyFont="1" applyFill="1" applyBorder="1" applyAlignment="1">
      <alignment horizontal="center"/>
    </xf>
    <xf numFmtId="164" fontId="6" fillId="0" borderId="0" xfId="0" applyNumberFormat="1" applyFont="1" applyFill="1" applyBorder="1" applyAlignment="1">
      <alignment horizontal="center"/>
    </xf>
    <xf numFmtId="164" fontId="6" fillId="12" borderId="0" xfId="0" applyNumberFormat="1" applyFont="1" applyFill="1" applyBorder="1" applyAlignment="1">
      <alignment horizontal="center"/>
    </xf>
    <xf numFmtId="9" fontId="7" fillId="9" borderId="0" xfId="0" applyNumberFormat="1" applyFont="1" applyFill="1" applyBorder="1" applyAlignment="1">
      <alignment horizontal="center"/>
    </xf>
    <xf numFmtId="9" fontId="7" fillId="9" borderId="0" xfId="0" applyNumberFormat="1" applyFont="1" applyFill="1" applyBorder="1" applyAlignment="1">
      <alignment horizontal="center" vertical="center"/>
    </xf>
    <xf numFmtId="9" fontId="7" fillId="8"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12"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17" borderId="0" xfId="0" applyFont="1" applyFill="1" applyBorder="1" applyAlignment="1">
      <alignment horizontal="center"/>
    </xf>
    <xf numFmtId="0" fontId="6" fillId="17" borderId="0" xfId="0" applyFont="1" applyFill="1" applyBorder="1" applyAlignment="1">
      <alignment horizontal="left"/>
    </xf>
    <xf numFmtId="0" fontId="6" fillId="17" borderId="0" xfId="0" applyFont="1" applyFill="1" applyBorder="1" applyAlignment="1">
      <alignment horizontal="center"/>
    </xf>
    <xf numFmtId="164" fontId="7" fillId="0" borderId="1" xfId="0" applyNumberFormat="1" applyFont="1" applyFill="1" applyBorder="1" applyAlignment="1">
      <alignment horizontal="center"/>
    </xf>
    <xf numFmtId="9" fontId="7" fillId="2" borderId="0" xfId="0" applyNumberFormat="1" applyFont="1" applyFill="1" applyBorder="1" applyAlignment="1">
      <alignment horizontal="center"/>
    </xf>
    <xf numFmtId="9" fontId="7" fillId="2" borderId="0" xfId="0" applyNumberFormat="1" applyFont="1" applyFill="1" applyBorder="1" applyAlignment="1">
      <alignment horizontal="center" vertical="center"/>
    </xf>
    <xf numFmtId="0" fontId="7" fillId="3" borderId="6" xfId="0" applyFont="1" applyFill="1" applyBorder="1" applyAlignment="1">
      <alignment horizontal="center"/>
    </xf>
    <xf numFmtId="0" fontId="7" fillId="4" borderId="7" xfId="0" applyFont="1" applyFill="1" applyBorder="1" applyAlignment="1">
      <alignment horizontal="left"/>
    </xf>
    <xf numFmtId="164" fontId="7" fillId="14" borderId="17" xfId="0" applyNumberFormat="1" applyFont="1" applyFill="1" applyBorder="1" applyAlignment="1">
      <alignment horizontal="center"/>
    </xf>
    <xf numFmtId="1" fontId="14" fillId="0" borderId="5" xfId="0" applyNumberFormat="1" applyFont="1" applyBorder="1" applyAlignment="1">
      <alignment horizontal="center"/>
    </xf>
    <xf numFmtId="1" fontId="14" fillId="0" borderId="4" xfId="0" applyNumberFormat="1" applyFont="1" applyBorder="1" applyAlignment="1">
      <alignment horizontal="center"/>
    </xf>
    <xf numFmtId="1" fontId="14" fillId="0" borderId="17" xfId="0" applyNumberFormat="1" applyFont="1" applyBorder="1" applyAlignment="1">
      <alignment horizontal="center"/>
    </xf>
    <xf numFmtId="1" fontId="6" fillId="0" borderId="5" xfId="0" applyNumberFormat="1" applyFont="1" applyBorder="1" applyAlignment="1">
      <alignment horizontal="center"/>
    </xf>
    <xf numFmtId="1" fontId="9" fillId="0" borderId="4" xfId="0" applyNumberFormat="1" applyFont="1" applyFill="1" applyBorder="1" applyAlignment="1">
      <alignment horizontal="center"/>
    </xf>
    <xf numFmtId="1" fontId="9" fillId="12" borderId="4" xfId="0" applyNumberFormat="1" applyFont="1" applyFill="1" applyBorder="1" applyAlignment="1">
      <alignment horizontal="center"/>
    </xf>
    <xf numFmtId="1" fontId="9" fillId="0" borderId="4" xfId="0" applyNumberFormat="1" applyFont="1" applyBorder="1" applyAlignment="1">
      <alignment horizontal="center"/>
    </xf>
    <xf numFmtId="1" fontId="9" fillId="0" borderId="17" xfId="0" applyNumberFormat="1" applyFont="1" applyBorder="1" applyAlignment="1">
      <alignment horizontal="center"/>
    </xf>
    <xf numFmtId="1" fontId="15" fillId="7" borderId="17" xfId="0" applyNumberFormat="1" applyFont="1" applyFill="1" applyBorder="1" applyAlignment="1">
      <alignment horizontal="center"/>
    </xf>
    <xf numFmtId="1" fontId="9" fillId="0" borderId="5" xfId="0" applyNumberFormat="1" applyFont="1" applyBorder="1" applyAlignment="1">
      <alignment horizontal="center"/>
    </xf>
    <xf numFmtId="1" fontId="13" fillId="0" borderId="5" xfId="0" applyNumberFormat="1" applyFont="1" applyBorder="1" applyAlignment="1">
      <alignment horizontal="center"/>
    </xf>
    <xf numFmtId="164" fontId="6" fillId="0" borderId="0" xfId="0" applyNumberFormat="1" applyFont="1" applyBorder="1" applyAlignment="1">
      <alignment horizontal="center"/>
    </xf>
    <xf numFmtId="0" fontId="7" fillId="4" borderId="3" xfId="0" applyFont="1" applyFill="1" applyBorder="1" applyAlignment="1">
      <alignment horizontal="left"/>
    </xf>
    <xf numFmtId="1" fontId="7" fillId="0" borderId="17" xfId="0" applyNumberFormat="1" applyFont="1" applyFill="1" applyBorder="1" applyAlignment="1">
      <alignment horizontal="center"/>
    </xf>
    <xf numFmtId="1" fontId="13" fillId="0" borderId="4" xfId="0" applyNumberFormat="1" applyFont="1" applyBorder="1" applyAlignment="1">
      <alignment horizontal="center"/>
    </xf>
    <xf numFmtId="0" fontId="6" fillId="2" borderId="0" xfId="0" applyFont="1" applyFill="1" applyBorder="1" applyAlignment="1">
      <alignment horizontal="center"/>
    </xf>
    <xf numFmtId="1" fontId="13" fillId="0" borderId="17" xfId="0" applyNumberFormat="1" applyFont="1" applyBorder="1" applyAlignment="1">
      <alignment horizontal="center"/>
    </xf>
    <xf numFmtId="1" fontId="13" fillId="8" borderId="0" xfId="0" applyNumberFormat="1" applyFont="1" applyFill="1" applyAlignment="1">
      <alignment horizontal="center"/>
    </xf>
    <xf numFmtId="9" fontId="7" fillId="8" borderId="8" xfId="0" applyNumberFormat="1" applyFont="1" applyFill="1" applyBorder="1" applyAlignment="1">
      <alignment horizontal="center" vertical="center"/>
    </xf>
    <xf numFmtId="9" fontId="7" fillId="8" borderId="0" xfId="0" applyNumberFormat="1" applyFont="1" applyFill="1" applyBorder="1" applyAlignment="1">
      <alignment horizontal="center"/>
    </xf>
    <xf numFmtId="9" fontId="7" fillId="7" borderId="0" xfId="0" applyNumberFormat="1" applyFont="1" applyFill="1" applyBorder="1" applyAlignment="1">
      <alignment horizontal="center" vertical="center"/>
    </xf>
    <xf numFmtId="9" fontId="7" fillId="7" borderId="0" xfId="0" applyNumberFormat="1" applyFont="1" applyFill="1" applyBorder="1" applyAlignment="1">
      <alignment horizontal="center"/>
    </xf>
    <xf numFmtId="1" fontId="6" fillId="0" borderId="4" xfId="0" applyNumberFormat="1" applyFont="1" applyBorder="1" applyAlignment="1">
      <alignment horizontal="center"/>
    </xf>
    <xf numFmtId="164" fontId="6" fillId="2" borderId="14" xfId="0" applyNumberFormat="1" applyFont="1" applyFill="1" applyBorder="1" applyAlignment="1">
      <alignment horizontal="center"/>
    </xf>
    <xf numFmtId="164" fontId="6" fillId="2" borderId="0" xfId="0" applyNumberFormat="1" applyFont="1" applyFill="1" applyBorder="1" applyAlignment="1">
      <alignment horizontal="center"/>
    </xf>
    <xf numFmtId="1" fontId="7" fillId="0" borderId="19" xfId="0" applyNumberFormat="1" applyFont="1" applyFill="1" applyBorder="1" applyAlignment="1">
      <alignment horizontal="center"/>
    </xf>
    <xf numFmtId="164" fontId="7" fillId="0" borderId="12" xfId="0" applyNumberFormat="1" applyFont="1" applyFill="1" applyBorder="1" applyAlignment="1">
      <alignment horizontal="center"/>
    </xf>
    <xf numFmtId="164" fontId="6" fillId="2" borderId="3" xfId="0" applyNumberFormat="1" applyFont="1" applyFill="1" applyBorder="1" applyAlignment="1">
      <alignment horizontal="center"/>
    </xf>
    <xf numFmtId="0" fontId="7" fillId="6" borderId="10" xfId="0" applyFont="1" applyFill="1" applyBorder="1" applyAlignment="1">
      <alignment horizontal="center"/>
    </xf>
    <xf numFmtId="0" fontId="6" fillId="3" borderId="11" xfId="0" applyFont="1" applyFill="1" applyBorder="1" applyAlignment="1">
      <alignment horizontal="left"/>
    </xf>
    <xf numFmtId="0" fontId="6" fillId="3" borderId="12" xfId="0" applyFont="1" applyFill="1" applyBorder="1" applyAlignment="1">
      <alignment horizontal="left"/>
    </xf>
    <xf numFmtId="0" fontId="6" fillId="3" borderId="12" xfId="0" applyFont="1" applyFill="1" applyBorder="1" applyAlignment="1">
      <alignment horizontal="center"/>
    </xf>
    <xf numFmtId="1" fontId="6" fillId="0" borderId="19" xfId="0" applyNumberFormat="1" applyFont="1" applyFill="1" applyBorder="1" applyAlignment="1">
      <alignment horizontal="center"/>
    </xf>
    <xf numFmtId="0" fontId="7" fillId="2" borderId="20" xfId="0" applyFont="1" applyFill="1" applyBorder="1" applyAlignment="1">
      <alignment horizontal="center"/>
    </xf>
    <xf numFmtId="0" fontId="7" fillId="8" borderId="7" xfId="0" applyFont="1" applyFill="1" applyBorder="1" applyAlignment="1">
      <alignment horizontal="left"/>
    </xf>
    <xf numFmtId="0" fontId="6" fillId="8" borderId="3" xfId="0" applyFont="1" applyFill="1" applyBorder="1" applyAlignment="1">
      <alignment horizontal="left"/>
    </xf>
    <xf numFmtId="0" fontId="6" fillId="8" borderId="3" xfId="0" applyFont="1" applyFill="1" applyBorder="1" applyAlignment="1">
      <alignment horizontal="center"/>
    </xf>
    <xf numFmtId="0" fontId="6" fillId="8" borderId="4" xfId="0" applyFont="1" applyFill="1" applyBorder="1" applyAlignment="1">
      <alignment horizontal="center"/>
    </xf>
    <xf numFmtId="1" fontId="6" fillId="2" borderId="19" xfId="0" applyNumberFormat="1" applyFont="1" applyFill="1" applyBorder="1" applyAlignment="1">
      <alignment horizontal="center"/>
    </xf>
    <xf numFmtId="1" fontId="7" fillId="12" borderId="5" xfId="0" applyNumberFormat="1" applyFont="1" applyFill="1" applyBorder="1" applyAlignment="1">
      <alignment horizontal="center"/>
    </xf>
    <xf numFmtId="1" fontId="7" fillId="12" borderId="17" xfId="0" applyNumberFormat="1" applyFont="1" applyFill="1" applyBorder="1" applyAlignment="1">
      <alignment horizontal="center"/>
    </xf>
    <xf numFmtId="1" fontId="7" fillId="12" borderId="4" xfId="0" applyNumberFormat="1" applyFont="1" applyFill="1" applyBorder="1" applyAlignment="1">
      <alignment horizontal="center"/>
    </xf>
    <xf numFmtId="2" fontId="16" fillId="0" borderId="1" xfId="0" applyNumberFormat="1" applyFont="1" applyFill="1" applyBorder="1" applyAlignment="1">
      <alignment horizontal="center"/>
    </xf>
    <xf numFmtId="164"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7" fillId="3" borderId="0" xfId="0" applyFont="1" applyFill="1" applyBorder="1" applyAlignment="1">
      <alignment horizontal="left"/>
    </xf>
    <xf numFmtId="164" fontId="7" fillId="12"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7" fillId="17" borderId="0" xfId="0" applyFont="1" applyFill="1" applyBorder="1" applyAlignment="1">
      <alignment horizontal="left"/>
    </xf>
    <xf numFmtId="2" fontId="17" fillId="2" borderId="0" xfId="0" applyNumberFormat="1" applyFont="1" applyFill="1" applyBorder="1" applyAlignment="1">
      <alignment horizontal="center"/>
    </xf>
    <xf numFmtId="164" fontId="13" fillId="2" borderId="0" xfId="0" applyNumberFormat="1" applyFont="1" applyFill="1" applyAlignment="1">
      <alignment horizontal="center"/>
    </xf>
    <xf numFmtId="164" fontId="6" fillId="9" borderId="0" xfId="0" applyNumberFormat="1" applyFont="1" applyFill="1" applyBorder="1" applyAlignment="1">
      <alignment horizontal="center"/>
    </xf>
    <xf numFmtId="1" fontId="6" fillId="0" borderId="1" xfId="0" applyNumberFormat="1" applyFont="1" applyBorder="1" applyAlignment="1">
      <alignment horizontal="center"/>
    </xf>
    <xf numFmtId="0" fontId="6" fillId="0" borderId="0" xfId="0" applyFont="1" applyFill="1" applyAlignment="1">
      <alignment horizontal="center"/>
    </xf>
    <xf numFmtId="1" fontId="6" fillId="0" borderId="0" xfId="0" applyNumberFormat="1" applyFont="1" applyFill="1" applyAlignment="1">
      <alignment horizontal="center"/>
    </xf>
    <xf numFmtId="1" fontId="18" fillId="9" borderId="17" xfId="0" applyNumberFormat="1" applyFont="1" applyFill="1" applyBorder="1" applyAlignment="1">
      <alignment horizontal="center"/>
    </xf>
    <xf numFmtId="0" fontId="7" fillId="0" borderId="0" xfId="0" applyFont="1" applyAlignment="1">
      <alignment horizontal="center"/>
    </xf>
    <xf numFmtId="0" fontId="6" fillId="0" borderId="0" xfId="0" applyFont="1" applyAlignment="1">
      <alignment horizontal="left"/>
    </xf>
    <xf numFmtId="2" fontId="6" fillId="0" borderId="0" xfId="0" applyNumberFormat="1" applyFont="1" applyAlignment="1">
      <alignment horizontal="center"/>
    </xf>
    <xf numFmtId="164" fontId="6" fillId="0" borderId="0" xfId="0" applyNumberFormat="1" applyFont="1" applyAlignment="1">
      <alignment horizontal="center"/>
    </xf>
    <xf numFmtId="9" fontId="7" fillId="0" borderId="0" xfId="0" applyNumberFormat="1" applyFont="1" applyAlignment="1">
      <alignment horizontal="center"/>
    </xf>
    <xf numFmtId="164" fontId="10" fillId="7" borderId="1" xfId="0" applyNumberFormat="1" applyFont="1" applyFill="1" applyBorder="1" applyAlignment="1">
      <alignment horizontal="center"/>
    </xf>
    <xf numFmtId="164" fontId="10" fillId="8" borderId="1" xfId="0" applyNumberFormat="1" applyFont="1" applyFill="1" applyBorder="1" applyAlignment="1">
      <alignment horizontal="center"/>
    </xf>
    <xf numFmtId="0" fontId="10" fillId="7" borderId="1" xfId="0" applyFont="1" applyFill="1" applyBorder="1" applyAlignment="1">
      <alignment horizontal="center"/>
    </xf>
    <xf numFmtId="164" fontId="6" fillId="0" borderId="0" xfId="0" applyNumberFormat="1" applyFont="1" applyFill="1" applyAlignment="1">
      <alignment horizontal="center"/>
    </xf>
    <xf numFmtId="0" fontId="6" fillId="0" borderId="0" xfId="0" applyFont="1" applyFill="1"/>
    <xf numFmtId="0" fontId="7" fillId="16" borderId="0" xfId="0" applyFont="1" applyFill="1" applyAlignment="1">
      <alignment horizontal="center"/>
    </xf>
    <xf numFmtId="0" fontId="6" fillId="16" borderId="0" xfId="0" applyFont="1" applyFill="1" applyAlignment="1">
      <alignment horizontal="left"/>
    </xf>
    <xf numFmtId="0" fontId="6" fillId="16" borderId="0" xfId="0" applyFont="1" applyFill="1" applyAlignment="1">
      <alignment horizontal="center"/>
    </xf>
    <xf numFmtId="164" fontId="6" fillId="16" borderId="0" xfId="0" applyNumberFormat="1" applyFont="1" applyFill="1" applyAlignment="1">
      <alignment horizontal="center"/>
    </xf>
    <xf numFmtId="1" fontId="6" fillId="16" borderId="0" xfId="0" applyNumberFormat="1" applyFont="1" applyFill="1" applyAlignment="1">
      <alignment horizontal="center"/>
    </xf>
    <xf numFmtId="0" fontId="6" fillId="16" borderId="0" xfId="0" applyFont="1" applyFill="1"/>
    <xf numFmtId="0" fontId="7" fillId="0" borderId="1" xfId="0" applyFont="1" applyFill="1" applyBorder="1" applyAlignment="1">
      <alignment horizontal="center"/>
    </xf>
    <xf numFmtId="0" fontId="7" fillId="4" borderId="3" xfId="0" applyFont="1" applyFill="1" applyBorder="1" applyAlignment="1">
      <alignment horizontal="center"/>
    </xf>
    <xf numFmtId="1" fontId="7" fillId="0" borderId="1" xfId="0" applyNumberFormat="1" applyFont="1" applyFill="1" applyBorder="1" applyAlignment="1">
      <alignment horizontal="center"/>
    </xf>
    <xf numFmtId="0" fontId="7" fillId="13" borderId="22" xfId="0" applyFont="1" applyFill="1" applyBorder="1" applyAlignment="1">
      <alignment horizontal="left"/>
    </xf>
    <xf numFmtId="0" fontId="7" fillId="13" borderId="23" xfId="0" applyFont="1" applyFill="1" applyBorder="1" applyAlignment="1">
      <alignment horizontal="left"/>
    </xf>
    <xf numFmtId="0" fontId="7" fillId="13" borderId="23" xfId="0" applyFont="1" applyFill="1" applyBorder="1" applyAlignment="1">
      <alignment horizontal="center"/>
    </xf>
    <xf numFmtId="0" fontId="6" fillId="13" borderId="23" xfId="0" applyFont="1" applyFill="1" applyBorder="1" applyAlignment="1">
      <alignment horizontal="center"/>
    </xf>
    <xf numFmtId="0" fontId="6" fillId="13" borderId="24" xfId="0" applyFont="1" applyFill="1" applyBorder="1" applyAlignment="1">
      <alignment horizontal="center"/>
    </xf>
    <xf numFmtId="164" fontId="6" fillId="16" borderId="0" xfId="0" applyNumberFormat="1" applyFont="1" applyFill="1" applyBorder="1" applyAlignment="1">
      <alignment horizontal="center"/>
    </xf>
    <xf numFmtId="1" fontId="7" fillId="7" borderId="1" xfId="0" applyNumberFormat="1" applyFont="1" applyFill="1" applyBorder="1" applyAlignment="1">
      <alignment horizontal="center"/>
    </xf>
    <xf numFmtId="9" fontId="7" fillId="7" borderId="6" xfId="0" applyNumberFormat="1" applyFont="1" applyFill="1" applyBorder="1" applyAlignment="1">
      <alignment horizontal="left"/>
    </xf>
    <xf numFmtId="0" fontId="6" fillId="7" borderId="9" xfId="0" applyFont="1" applyFill="1" applyBorder="1" applyAlignment="1">
      <alignment horizontal="center"/>
    </xf>
    <xf numFmtId="0" fontId="6" fillId="7" borderId="16" xfId="0" applyFont="1" applyFill="1" applyBorder="1" applyAlignment="1">
      <alignment horizontal="center"/>
    </xf>
    <xf numFmtId="0" fontId="6" fillId="0" borderId="9" xfId="0" applyFont="1" applyFill="1" applyBorder="1" applyAlignment="1">
      <alignment horizontal="center"/>
    </xf>
    <xf numFmtId="164" fontId="6" fillId="0" borderId="9" xfId="0" applyNumberFormat="1" applyFont="1" applyFill="1" applyBorder="1" applyAlignment="1">
      <alignment horizontal="center"/>
    </xf>
    <xf numFmtId="164" fontId="6" fillId="0" borderId="16" xfId="0" applyNumberFormat="1" applyFont="1" applyFill="1" applyBorder="1" applyAlignment="1">
      <alignment horizontal="center"/>
    </xf>
    <xf numFmtId="0" fontId="7" fillId="4" borderId="13" xfId="0" applyFont="1" applyFill="1" applyBorder="1" applyAlignment="1">
      <alignment horizontal="left"/>
    </xf>
    <xf numFmtId="0" fontId="7" fillId="4" borderId="14" xfId="0" applyFont="1" applyFill="1" applyBorder="1" applyAlignment="1">
      <alignment horizontal="left"/>
    </xf>
    <xf numFmtId="0" fontId="7" fillId="4" borderId="14" xfId="0" applyFont="1" applyFill="1" applyBorder="1" applyAlignment="1">
      <alignment horizontal="center"/>
    </xf>
    <xf numFmtId="0" fontId="6" fillId="4" borderId="14" xfId="0" applyFont="1" applyFill="1" applyBorder="1" applyAlignment="1">
      <alignment horizontal="center"/>
    </xf>
    <xf numFmtId="0" fontId="7" fillId="11" borderId="2" xfId="0" applyFont="1" applyFill="1" applyBorder="1" applyAlignment="1">
      <alignment horizontal="left"/>
    </xf>
    <xf numFmtId="0" fontId="7" fillId="11" borderId="3" xfId="0" applyFont="1" applyFill="1" applyBorder="1" applyAlignment="1">
      <alignment horizontal="left"/>
    </xf>
    <xf numFmtId="0" fontId="7" fillId="11" borderId="3" xfId="0" applyFont="1" applyFill="1" applyBorder="1" applyAlignment="1">
      <alignment horizontal="center"/>
    </xf>
    <xf numFmtId="0" fontId="6" fillId="11" borderId="3" xfId="0" applyFont="1" applyFill="1" applyBorder="1" applyAlignment="1">
      <alignment horizontal="center"/>
    </xf>
    <xf numFmtId="0" fontId="6" fillId="11" borderId="18" xfId="0" applyFont="1" applyFill="1" applyBorder="1" applyAlignment="1">
      <alignment horizontal="center"/>
    </xf>
    <xf numFmtId="0" fontId="7" fillId="10" borderId="2" xfId="0" applyFont="1" applyFill="1" applyBorder="1" applyAlignment="1">
      <alignment horizontal="left"/>
    </xf>
    <xf numFmtId="0" fontId="7" fillId="10" borderId="3" xfId="0" applyFont="1" applyFill="1" applyBorder="1" applyAlignment="1">
      <alignment horizontal="left"/>
    </xf>
    <xf numFmtId="0" fontId="7" fillId="10" borderId="3" xfId="0" applyFont="1" applyFill="1" applyBorder="1" applyAlignment="1">
      <alignment horizontal="center"/>
    </xf>
    <xf numFmtId="0" fontId="6" fillId="10" borderId="3" xfId="0" applyFont="1" applyFill="1" applyBorder="1" applyAlignment="1">
      <alignment horizontal="center"/>
    </xf>
    <xf numFmtId="0" fontId="6" fillId="10" borderId="18" xfId="0" applyFont="1" applyFill="1" applyBorder="1" applyAlignment="1">
      <alignment horizontal="center"/>
    </xf>
    <xf numFmtId="1" fontId="7" fillId="4" borderId="1" xfId="0" applyNumberFormat="1" applyFont="1" applyFill="1" applyBorder="1" applyAlignment="1">
      <alignment horizontal="center"/>
    </xf>
    <xf numFmtId="9" fontId="7" fillId="4" borderId="6" xfId="0" applyNumberFormat="1" applyFont="1" applyFill="1" applyBorder="1" applyAlignment="1">
      <alignment horizontal="left"/>
    </xf>
    <xf numFmtId="0" fontId="6" fillId="4" borderId="9" xfId="0" applyFont="1" applyFill="1" applyBorder="1" applyAlignment="1">
      <alignment horizontal="center"/>
    </xf>
    <xf numFmtId="0" fontId="6" fillId="4" borderId="16" xfId="0" applyFont="1" applyFill="1" applyBorder="1" applyAlignment="1">
      <alignment horizontal="center"/>
    </xf>
    <xf numFmtId="0" fontId="7" fillId="12" borderId="2" xfId="0" applyFont="1" applyFill="1" applyBorder="1" applyAlignment="1">
      <alignment horizontal="left"/>
    </xf>
    <xf numFmtId="0" fontId="7" fillId="12" borderId="3" xfId="0" applyFont="1" applyFill="1" applyBorder="1" applyAlignment="1">
      <alignment horizontal="left"/>
    </xf>
    <xf numFmtId="0" fontId="7" fillId="12" borderId="3" xfId="0" applyFont="1" applyFill="1" applyBorder="1" applyAlignment="1">
      <alignment horizontal="center"/>
    </xf>
    <xf numFmtId="0" fontId="6" fillId="12" borderId="3" xfId="0" applyFont="1" applyFill="1" applyBorder="1" applyAlignment="1">
      <alignment horizontal="center"/>
    </xf>
    <xf numFmtId="0" fontId="6" fillId="12" borderId="18" xfId="0" applyFont="1" applyFill="1" applyBorder="1" applyAlignment="1">
      <alignment horizontal="center"/>
    </xf>
    <xf numFmtId="1" fontId="7" fillId="8" borderId="1" xfId="0" applyNumberFormat="1" applyFont="1" applyFill="1" applyBorder="1" applyAlignment="1">
      <alignment horizontal="center"/>
    </xf>
    <xf numFmtId="9" fontId="7" fillId="8" borderId="6" xfId="0" applyNumberFormat="1" applyFont="1" applyFill="1" applyBorder="1" applyAlignment="1">
      <alignment horizontal="left"/>
    </xf>
    <xf numFmtId="0" fontId="6" fillId="8" borderId="9" xfId="0" applyFont="1" applyFill="1" applyBorder="1" applyAlignment="1">
      <alignment horizontal="center"/>
    </xf>
    <xf numFmtId="0" fontId="6" fillId="8" borderId="16" xfId="0" applyFont="1" applyFill="1" applyBorder="1" applyAlignment="1">
      <alignment horizontal="center"/>
    </xf>
    <xf numFmtId="1" fontId="7" fillId="9" borderId="1" xfId="0" applyNumberFormat="1" applyFont="1" applyFill="1" applyBorder="1" applyAlignment="1">
      <alignment horizontal="center"/>
    </xf>
    <xf numFmtId="9" fontId="7" fillId="9" borderId="6" xfId="0" applyNumberFormat="1" applyFont="1" applyFill="1" applyBorder="1" applyAlignment="1">
      <alignment horizontal="left"/>
    </xf>
    <xf numFmtId="0" fontId="6" fillId="9" borderId="9" xfId="0" applyFont="1" applyFill="1" applyBorder="1" applyAlignment="1">
      <alignment horizontal="center"/>
    </xf>
    <xf numFmtId="0" fontId="6" fillId="9" borderId="16" xfId="0" applyFont="1" applyFill="1" applyBorder="1" applyAlignment="1">
      <alignment horizontal="center"/>
    </xf>
    <xf numFmtId="1" fontId="7" fillId="15" borderId="1" xfId="0" applyNumberFormat="1" applyFont="1" applyFill="1" applyBorder="1" applyAlignment="1">
      <alignment horizontal="center"/>
    </xf>
    <xf numFmtId="9" fontId="7" fillId="15" borderId="6" xfId="0" applyNumberFormat="1" applyFont="1" applyFill="1" applyBorder="1" applyAlignment="1">
      <alignment horizontal="left"/>
    </xf>
    <xf numFmtId="0" fontId="6" fillId="15" borderId="9" xfId="0" applyFont="1" applyFill="1" applyBorder="1" applyAlignment="1">
      <alignment horizontal="center"/>
    </xf>
    <xf numFmtId="0" fontId="6" fillId="15" borderId="16" xfId="0" applyFont="1" applyFill="1" applyBorder="1" applyAlignment="1">
      <alignment horizontal="center"/>
    </xf>
    <xf numFmtId="0" fontId="6" fillId="4" borderId="18" xfId="0" applyFont="1" applyFill="1" applyBorder="1" applyAlignment="1">
      <alignment horizontal="center"/>
    </xf>
    <xf numFmtId="0" fontId="7" fillId="11" borderId="13" xfId="0" applyFont="1" applyFill="1" applyBorder="1" applyAlignment="1">
      <alignment horizontal="left"/>
    </xf>
    <xf numFmtId="0" fontId="7" fillId="11" borderId="14" xfId="0" applyFont="1" applyFill="1" applyBorder="1" applyAlignment="1">
      <alignment horizontal="left"/>
    </xf>
    <xf numFmtId="0" fontId="7" fillId="11" borderId="14" xfId="0" applyFont="1" applyFill="1" applyBorder="1" applyAlignment="1">
      <alignment horizontal="center"/>
    </xf>
    <xf numFmtId="0" fontId="6" fillId="11" borderId="14" xfId="0" applyFont="1" applyFill="1" applyBorder="1" applyAlignment="1">
      <alignment horizontal="center"/>
    </xf>
    <xf numFmtId="0" fontId="6" fillId="11" borderId="25" xfId="0" applyFont="1" applyFill="1" applyBorder="1" applyAlignment="1">
      <alignment horizontal="center"/>
    </xf>
    <xf numFmtId="0" fontId="6" fillId="4" borderId="25" xfId="0" applyFont="1" applyFill="1" applyBorder="1" applyAlignment="1">
      <alignment horizontal="center"/>
    </xf>
    <xf numFmtId="0" fontId="7" fillId="13" borderId="2" xfId="0" applyFont="1" applyFill="1" applyBorder="1" applyAlignment="1">
      <alignment horizontal="left"/>
    </xf>
    <xf numFmtId="0" fontId="7" fillId="13" borderId="3" xfId="0" applyFont="1" applyFill="1" applyBorder="1" applyAlignment="1">
      <alignment horizontal="left"/>
    </xf>
    <xf numFmtId="0" fontId="7" fillId="13" borderId="3" xfId="0" applyFont="1" applyFill="1" applyBorder="1" applyAlignment="1">
      <alignment horizontal="center"/>
    </xf>
    <xf numFmtId="0" fontId="6" fillId="13" borderId="3" xfId="0" applyFont="1" applyFill="1" applyBorder="1" applyAlignment="1">
      <alignment horizontal="center"/>
    </xf>
    <xf numFmtId="0" fontId="6" fillId="13" borderId="18" xfId="0" applyFont="1" applyFill="1" applyBorder="1" applyAlignment="1">
      <alignment horizontal="center"/>
    </xf>
    <xf numFmtId="0" fontId="7" fillId="10" borderId="15" xfId="0" applyFont="1" applyFill="1" applyBorder="1" applyAlignment="1">
      <alignment horizontal="left"/>
    </xf>
    <xf numFmtId="0" fontId="7" fillId="10" borderId="12" xfId="0" applyFont="1" applyFill="1" applyBorder="1" applyAlignment="1">
      <alignment horizontal="left"/>
    </xf>
    <xf numFmtId="0" fontId="7" fillId="10" borderId="12" xfId="0" applyFont="1" applyFill="1" applyBorder="1" applyAlignment="1">
      <alignment horizontal="center"/>
    </xf>
    <xf numFmtId="0" fontId="6" fillId="10" borderId="12" xfId="0" applyFont="1" applyFill="1" applyBorder="1" applyAlignment="1">
      <alignment horizontal="center"/>
    </xf>
    <xf numFmtId="1" fontId="7" fillId="0" borderId="6" xfId="0" applyNumberFormat="1" applyFont="1" applyFill="1" applyBorder="1" applyAlignment="1">
      <alignment horizontal="center"/>
    </xf>
    <xf numFmtId="0" fontId="7" fillId="6" borderId="2" xfId="0" applyFont="1" applyFill="1" applyBorder="1" applyAlignment="1">
      <alignment horizontal="left"/>
    </xf>
    <xf numFmtId="0" fontId="7" fillId="6" borderId="3" xfId="0" applyFont="1" applyFill="1" applyBorder="1" applyAlignment="1">
      <alignment horizontal="left"/>
    </xf>
    <xf numFmtId="0" fontId="7" fillId="6" borderId="3" xfId="0" applyFont="1" applyFill="1" applyBorder="1" applyAlignment="1">
      <alignment horizontal="center"/>
    </xf>
    <xf numFmtId="0" fontId="6" fillId="6" borderId="3" xfId="0" applyFont="1" applyFill="1" applyBorder="1" applyAlignment="1">
      <alignment horizontal="center"/>
    </xf>
    <xf numFmtId="0" fontId="6" fillId="6" borderId="18" xfId="0" applyFont="1" applyFill="1" applyBorder="1" applyAlignment="1">
      <alignment horizontal="center"/>
    </xf>
    <xf numFmtId="0" fontId="6" fillId="10" borderId="26" xfId="0" applyFont="1" applyFill="1" applyBorder="1" applyAlignment="1">
      <alignment horizontal="center"/>
    </xf>
    <xf numFmtId="164" fontId="7" fillId="0" borderId="2" xfId="0" applyNumberFormat="1" applyFont="1" applyFill="1" applyBorder="1" applyAlignment="1">
      <alignment horizontal="left"/>
    </xf>
    <xf numFmtId="164" fontId="7" fillId="0" borderId="3" xfId="0" applyNumberFormat="1" applyFont="1" applyFill="1" applyBorder="1" applyAlignment="1">
      <alignment horizontal="left"/>
    </xf>
    <xf numFmtId="164" fontId="7" fillId="0" borderId="3" xfId="0" applyNumberFormat="1" applyFont="1" applyFill="1" applyBorder="1" applyAlignment="1">
      <alignment horizontal="center"/>
    </xf>
    <xf numFmtId="164" fontId="6" fillId="0" borderId="3" xfId="0" applyNumberFormat="1" applyFont="1" applyFill="1" applyBorder="1" applyAlignment="1">
      <alignment horizontal="center"/>
    </xf>
    <xf numFmtId="164" fontId="6" fillId="0" borderId="18" xfId="0" applyNumberFormat="1" applyFont="1" applyFill="1" applyBorder="1" applyAlignment="1">
      <alignment horizontal="center"/>
    </xf>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Fill="1" applyBorder="1" applyAlignment="1">
      <alignment horizontal="center"/>
    </xf>
    <xf numFmtId="164" fontId="7" fillId="0" borderId="21" xfId="0" applyNumberFormat="1" applyFont="1" applyFill="1" applyBorder="1" applyAlignment="1">
      <alignment horizontal="center"/>
    </xf>
    <xf numFmtId="164" fontId="7" fillId="0" borderId="13" xfId="0" applyNumberFormat="1" applyFont="1" applyFill="1" applyBorder="1" applyAlignment="1">
      <alignment horizontal="left"/>
    </xf>
    <xf numFmtId="164" fontId="7" fillId="0" borderId="14" xfId="0" applyNumberFormat="1" applyFont="1" applyFill="1" applyBorder="1" applyAlignment="1">
      <alignment horizontal="left"/>
    </xf>
    <xf numFmtId="164" fontId="7" fillId="0" borderId="14" xfId="0" applyNumberFormat="1" applyFont="1" applyFill="1" applyBorder="1" applyAlignment="1">
      <alignment horizontal="center"/>
    </xf>
    <xf numFmtId="164" fontId="6" fillId="0" borderId="14" xfId="0" applyNumberFormat="1" applyFont="1" applyFill="1" applyBorder="1" applyAlignment="1">
      <alignment horizontal="center"/>
    </xf>
    <xf numFmtId="0" fontId="6" fillId="19" borderId="0" xfId="0" applyFont="1" applyFill="1" applyAlignment="1">
      <alignment horizontal="center"/>
    </xf>
    <xf numFmtId="164" fontId="6" fillId="19" borderId="0" xfId="0" applyNumberFormat="1" applyFont="1" applyFill="1" applyAlignment="1">
      <alignment horizontal="center"/>
    </xf>
    <xf numFmtId="0" fontId="6" fillId="19" borderId="0" xfId="0" applyFont="1" applyFill="1"/>
    <xf numFmtId="0" fontId="7" fillId="19" borderId="0" xfId="0" applyFont="1" applyFill="1" applyAlignment="1">
      <alignment horizontal="center"/>
    </xf>
    <xf numFmtId="0" fontId="6" fillId="19" borderId="0" xfId="0" applyFont="1" applyFill="1" applyAlignment="1">
      <alignment horizontal="left"/>
    </xf>
    <xf numFmtId="1" fontId="6" fillId="19" borderId="0" xfId="0" applyNumberFormat="1" applyFont="1" applyFill="1" applyAlignment="1">
      <alignment horizontal="center"/>
    </xf>
    <xf numFmtId="9" fontId="7" fillId="19" borderId="0" xfId="0" applyNumberFormat="1" applyFont="1" applyFill="1" applyAlignment="1">
      <alignment horizontal="center"/>
    </xf>
    <xf numFmtId="0" fontId="23" fillId="19" borderId="0" xfId="0" applyFont="1" applyFill="1" applyAlignment="1">
      <alignment horizontal="center"/>
    </xf>
    <xf numFmtId="0" fontId="10" fillId="16" borderId="0" xfId="0" applyFont="1" applyFill="1" applyAlignment="1">
      <alignment horizontal="center"/>
    </xf>
    <xf numFmtId="164" fontId="23" fillId="0" borderId="0" xfId="0" applyNumberFormat="1" applyFont="1" applyFill="1" applyAlignment="1">
      <alignment horizontal="center"/>
    </xf>
    <xf numFmtId="0" fontId="23" fillId="0" borderId="0" xfId="0" applyFont="1" applyFill="1" applyAlignment="1">
      <alignment horizontal="center"/>
    </xf>
    <xf numFmtId="1" fontId="23" fillId="0" borderId="0" xfId="0" applyNumberFormat="1" applyFont="1" applyFill="1" applyAlignment="1">
      <alignment horizontal="center"/>
    </xf>
    <xf numFmtId="0" fontId="23" fillId="16" borderId="0" xfId="0" applyFont="1" applyFill="1" applyAlignment="1">
      <alignment horizontal="center"/>
    </xf>
    <xf numFmtId="0" fontId="23" fillId="0" borderId="0" xfId="0" applyFont="1" applyFill="1"/>
    <xf numFmtId="164" fontId="7" fillId="20" borderId="2" xfId="0" applyNumberFormat="1" applyFont="1" applyFill="1" applyBorder="1" applyAlignment="1">
      <alignment horizontal="left"/>
    </xf>
    <xf numFmtId="164" fontId="7" fillId="20" borderId="3" xfId="0" applyNumberFormat="1" applyFont="1" applyFill="1" applyBorder="1" applyAlignment="1">
      <alignment horizontal="left"/>
    </xf>
    <xf numFmtId="164" fontId="7" fillId="20" borderId="3" xfId="0" applyNumberFormat="1" applyFont="1" applyFill="1" applyBorder="1" applyAlignment="1">
      <alignment horizontal="center"/>
    </xf>
    <xf numFmtId="164" fontId="6" fillId="20" borderId="3" xfId="0" applyNumberFormat="1" applyFont="1" applyFill="1" applyBorder="1" applyAlignment="1">
      <alignment horizontal="center"/>
    </xf>
    <xf numFmtId="164" fontId="6" fillId="20" borderId="18" xfId="0" applyNumberFormat="1" applyFont="1" applyFill="1" applyBorder="1" applyAlignment="1">
      <alignment horizontal="center"/>
    </xf>
    <xf numFmtId="164" fontId="7" fillId="21" borderId="2" xfId="0" applyNumberFormat="1" applyFont="1" applyFill="1" applyBorder="1" applyAlignment="1">
      <alignment horizontal="left"/>
    </xf>
    <xf numFmtId="164" fontId="7" fillId="21" borderId="3" xfId="0" applyNumberFormat="1" applyFont="1" applyFill="1" applyBorder="1" applyAlignment="1">
      <alignment horizontal="left"/>
    </xf>
    <xf numFmtId="164" fontId="7" fillId="21" borderId="3" xfId="0" applyNumberFormat="1" applyFont="1" applyFill="1" applyBorder="1" applyAlignment="1">
      <alignment horizontal="center"/>
    </xf>
    <xf numFmtId="164" fontId="6" fillId="21" borderId="3" xfId="0" applyNumberFormat="1" applyFont="1" applyFill="1" applyBorder="1" applyAlignment="1">
      <alignment horizontal="center"/>
    </xf>
    <xf numFmtId="164" fontId="6" fillId="21" borderId="18" xfId="0" applyNumberFormat="1" applyFont="1" applyFill="1" applyBorder="1" applyAlignment="1">
      <alignment horizontal="center"/>
    </xf>
    <xf numFmtId="164" fontId="7" fillId="21" borderId="27" xfId="0" applyNumberFormat="1" applyFont="1" applyFill="1" applyBorder="1" applyAlignment="1">
      <alignment horizontal="left"/>
    </xf>
    <xf numFmtId="164" fontId="7" fillId="21" borderId="28" xfId="0" applyNumberFormat="1" applyFont="1" applyFill="1" applyBorder="1" applyAlignment="1">
      <alignment horizontal="left"/>
    </xf>
    <xf numFmtId="164" fontId="7" fillId="21" borderId="28" xfId="0" applyNumberFormat="1" applyFont="1" applyFill="1" applyBorder="1" applyAlignment="1">
      <alignment horizontal="center"/>
    </xf>
    <xf numFmtId="164" fontId="6" fillId="21" borderId="28" xfId="0" applyNumberFormat="1" applyFont="1" applyFill="1" applyBorder="1" applyAlignment="1">
      <alignment horizontal="center"/>
    </xf>
    <xf numFmtId="164" fontId="6" fillId="21" borderId="29" xfId="0" applyNumberFormat="1" applyFont="1" applyFill="1" applyBorder="1" applyAlignment="1">
      <alignment horizontal="center"/>
    </xf>
    <xf numFmtId="164" fontId="10" fillId="14" borderId="6" xfId="0" applyNumberFormat="1" applyFont="1" applyFill="1" applyBorder="1" applyAlignment="1">
      <alignment horizontal="center" vertical="center"/>
    </xf>
    <xf numFmtId="164" fontId="10" fillId="14" borderId="9" xfId="0" applyNumberFormat="1" applyFont="1" applyFill="1" applyBorder="1" applyAlignment="1">
      <alignment horizontal="center" vertical="center"/>
    </xf>
    <xf numFmtId="164" fontId="10" fillId="14" borderId="16" xfId="0" applyNumberFormat="1" applyFont="1" applyFill="1" applyBorder="1" applyAlignment="1">
      <alignment horizontal="center" vertical="center"/>
    </xf>
    <xf numFmtId="2" fontId="10" fillId="0" borderId="6" xfId="0" applyNumberFormat="1" applyFont="1" applyFill="1" applyBorder="1" applyAlignment="1">
      <alignment horizontal="center"/>
    </xf>
    <xf numFmtId="2" fontId="10" fillId="0" borderId="16" xfId="0" applyNumberFormat="1" applyFont="1" applyFill="1" applyBorder="1" applyAlignment="1">
      <alignment horizontal="center"/>
    </xf>
    <xf numFmtId="2" fontId="6" fillId="0" borderId="30" xfId="0" applyNumberFormat="1" applyFont="1" applyBorder="1" applyAlignment="1">
      <alignment horizontal="center"/>
    </xf>
    <xf numFmtId="2" fontId="21" fillId="8" borderId="6" xfId="0" applyNumberFormat="1" applyFont="1" applyFill="1" applyBorder="1" applyAlignment="1">
      <alignment horizontal="center" vertical="center"/>
    </xf>
    <xf numFmtId="2" fontId="21" fillId="8" borderId="16"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9" fontId="7" fillId="9" borderId="33" xfId="0" applyNumberFormat="1" applyFont="1" applyFill="1" applyBorder="1" applyAlignment="1">
      <alignment horizontal="center" vertical="center"/>
    </xf>
    <xf numFmtId="9" fontId="7" fillId="9" borderId="2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9" fontId="7" fillId="8" borderId="33" xfId="0" applyNumberFormat="1" applyFont="1" applyFill="1" applyBorder="1" applyAlignment="1">
      <alignment horizontal="center" vertical="center"/>
    </xf>
    <xf numFmtId="9" fontId="7" fillId="8" borderId="21" xfId="0" applyNumberFormat="1" applyFont="1" applyFill="1" applyBorder="1" applyAlignment="1">
      <alignment horizontal="center" vertical="center"/>
    </xf>
    <xf numFmtId="9" fontId="7" fillId="7" borderId="33" xfId="0" applyNumberFormat="1" applyFont="1" applyFill="1" applyBorder="1" applyAlignment="1">
      <alignment horizontal="center" vertical="center"/>
    </xf>
    <xf numFmtId="9" fontId="7" fillId="7" borderId="8" xfId="0" applyNumberFormat="1" applyFont="1" applyFill="1" applyBorder="1" applyAlignment="1">
      <alignment horizontal="center" vertical="center"/>
    </xf>
    <xf numFmtId="9" fontId="7" fillId="7" borderId="21" xfId="0" applyNumberFormat="1" applyFont="1" applyFill="1" applyBorder="1" applyAlignment="1">
      <alignment horizontal="center" vertical="center"/>
    </xf>
    <xf numFmtId="9" fontId="8" fillId="2" borderId="0" xfId="0" applyNumberFormat="1" applyFont="1" applyFill="1" applyAlignment="1">
      <alignment horizontal="center"/>
    </xf>
    <xf numFmtId="9" fontId="7" fillId="2" borderId="0" xfId="0" applyNumberFormat="1" applyFont="1" applyFill="1" applyAlignment="1">
      <alignment horizontal="center"/>
    </xf>
    <xf numFmtId="9" fontId="11" fillId="7" borderId="33" xfId="0" applyNumberFormat="1" applyFont="1" applyFill="1" applyBorder="1" applyAlignment="1">
      <alignment horizontal="center" vertical="center"/>
    </xf>
    <xf numFmtId="9" fontId="11" fillId="7" borderId="8" xfId="0" applyNumberFormat="1" applyFont="1" applyFill="1" applyBorder="1" applyAlignment="1">
      <alignment horizontal="center" vertical="center"/>
    </xf>
    <xf numFmtId="9" fontId="11" fillId="7" borderId="21" xfId="0" applyNumberFormat="1" applyFont="1" applyFill="1" applyBorder="1" applyAlignment="1">
      <alignment horizontal="center" vertical="center"/>
    </xf>
    <xf numFmtId="9" fontId="7" fillId="8" borderId="8" xfId="0" applyNumberFormat="1" applyFont="1" applyFill="1" applyBorder="1" applyAlignment="1">
      <alignment horizontal="center" vertical="center"/>
    </xf>
    <xf numFmtId="2" fontId="10" fillId="8" borderId="6" xfId="0" applyNumberFormat="1" applyFont="1" applyFill="1" applyBorder="1" applyAlignment="1">
      <alignment horizontal="center"/>
    </xf>
    <xf numFmtId="2" fontId="10" fillId="8" borderId="16" xfId="0" applyNumberFormat="1" applyFont="1" applyFill="1" applyBorder="1" applyAlignment="1">
      <alignment horizontal="center"/>
    </xf>
    <xf numFmtId="2" fontId="10" fillId="15" borderId="6" xfId="0" applyNumberFormat="1" applyFont="1" applyFill="1" applyBorder="1" applyAlignment="1">
      <alignment horizontal="center"/>
    </xf>
    <xf numFmtId="2" fontId="10" fillId="15" borderId="16" xfId="0" applyNumberFormat="1" applyFont="1" applyFill="1" applyBorder="1" applyAlignment="1">
      <alignment horizontal="center"/>
    </xf>
    <xf numFmtId="2" fontId="10" fillId="7" borderId="6" xfId="0" applyNumberFormat="1" applyFont="1" applyFill="1" applyBorder="1" applyAlignment="1">
      <alignment horizontal="center"/>
    </xf>
    <xf numFmtId="2" fontId="10" fillId="7" borderId="16" xfId="0" applyNumberFormat="1" applyFont="1" applyFill="1" applyBorder="1" applyAlignment="1">
      <alignment horizontal="center"/>
    </xf>
    <xf numFmtId="2" fontId="10" fillId="9" borderId="6" xfId="0" applyNumberFormat="1" applyFont="1" applyFill="1" applyBorder="1" applyAlignment="1">
      <alignment horizontal="center"/>
    </xf>
    <xf numFmtId="2" fontId="10" fillId="9" borderId="16" xfId="0" applyNumberFormat="1" applyFont="1" applyFill="1" applyBorder="1" applyAlignment="1">
      <alignment horizontal="center"/>
    </xf>
    <xf numFmtId="2" fontId="10" fillId="4" borderId="6" xfId="0" applyNumberFormat="1" applyFont="1" applyFill="1" applyBorder="1" applyAlignment="1">
      <alignment horizontal="center"/>
    </xf>
    <xf numFmtId="2" fontId="10" fillId="4" borderId="16" xfId="0" applyNumberFormat="1" applyFont="1" applyFill="1" applyBorder="1" applyAlignment="1">
      <alignment horizontal="center"/>
    </xf>
    <xf numFmtId="0" fontId="19" fillId="0" borderId="6"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6" xfId="0" applyFont="1" applyFill="1" applyBorder="1" applyAlignment="1">
      <alignment horizontal="center" vertical="center"/>
    </xf>
    <xf numFmtId="164" fontId="10" fillId="0" borderId="6" xfId="0" applyNumberFormat="1" applyFont="1" applyFill="1" applyBorder="1" applyAlignment="1">
      <alignment horizontal="center" vertical="center"/>
    </xf>
    <xf numFmtId="164" fontId="10" fillId="0" borderId="9"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2" fontId="20" fillId="2" borderId="6" xfId="0" applyNumberFormat="1" applyFont="1" applyFill="1" applyBorder="1" applyAlignment="1">
      <alignment horizontal="center"/>
    </xf>
    <xf numFmtId="2" fontId="20" fillId="2" borderId="16" xfId="0" applyNumberFormat="1" applyFont="1" applyFill="1" applyBorder="1" applyAlignment="1">
      <alignment horizontal="center"/>
    </xf>
    <xf numFmtId="164" fontId="10" fillId="2" borderId="6" xfId="0" applyNumberFormat="1" applyFont="1" applyFill="1" applyBorder="1" applyAlignment="1">
      <alignment horizontal="center"/>
    </xf>
    <xf numFmtId="164" fontId="10" fillId="2" borderId="16" xfId="0" applyNumberFormat="1" applyFont="1" applyFill="1" applyBorder="1" applyAlignment="1">
      <alignment horizontal="center"/>
    </xf>
    <xf numFmtId="164" fontId="7" fillId="4" borderId="6" xfId="0" applyNumberFormat="1" applyFont="1" applyFill="1" applyBorder="1" applyAlignment="1">
      <alignment horizontal="center"/>
    </xf>
    <xf numFmtId="164" fontId="7" fillId="4" borderId="9" xfId="0" applyNumberFormat="1" applyFont="1" applyFill="1" applyBorder="1" applyAlignment="1">
      <alignment horizontal="center"/>
    </xf>
    <xf numFmtId="164" fontId="7" fillId="4" borderId="16" xfId="0" applyNumberFormat="1" applyFont="1" applyFill="1" applyBorder="1" applyAlignment="1">
      <alignment horizontal="center"/>
    </xf>
    <xf numFmtId="164" fontId="7" fillId="11" borderId="6" xfId="0" applyNumberFormat="1" applyFont="1" applyFill="1" applyBorder="1" applyAlignment="1">
      <alignment horizontal="center"/>
    </xf>
    <xf numFmtId="164" fontId="7" fillId="11" borderId="9" xfId="0" applyNumberFormat="1" applyFont="1" applyFill="1" applyBorder="1" applyAlignment="1">
      <alignment horizontal="center"/>
    </xf>
    <xf numFmtId="164" fontId="7" fillId="11" borderId="16" xfId="0" applyNumberFormat="1" applyFont="1" applyFill="1" applyBorder="1" applyAlignment="1">
      <alignment horizontal="center"/>
    </xf>
    <xf numFmtId="164" fontId="7" fillId="10" borderId="6" xfId="0" applyNumberFormat="1" applyFont="1" applyFill="1" applyBorder="1" applyAlignment="1">
      <alignment horizontal="center"/>
    </xf>
    <xf numFmtId="164" fontId="7" fillId="10" borderId="9" xfId="0" applyNumberFormat="1" applyFont="1" applyFill="1" applyBorder="1" applyAlignment="1">
      <alignment horizontal="center"/>
    </xf>
    <xf numFmtId="164" fontId="7" fillId="10" borderId="16" xfId="0" applyNumberFormat="1" applyFont="1" applyFill="1" applyBorder="1" applyAlignment="1">
      <alignment horizontal="center"/>
    </xf>
    <xf numFmtId="164" fontId="7" fillId="12" borderId="6" xfId="0" applyNumberFormat="1" applyFont="1" applyFill="1" applyBorder="1" applyAlignment="1">
      <alignment horizontal="center"/>
    </xf>
    <xf numFmtId="164" fontId="7" fillId="12" borderId="9" xfId="0" applyNumberFormat="1" applyFont="1" applyFill="1" applyBorder="1" applyAlignment="1">
      <alignment horizontal="center"/>
    </xf>
    <xf numFmtId="164" fontId="7" fillId="12" borderId="16" xfId="0" applyNumberFormat="1" applyFont="1" applyFill="1" applyBorder="1" applyAlignment="1">
      <alignment horizontal="center"/>
    </xf>
    <xf numFmtId="164" fontId="7" fillId="13" borderId="6" xfId="0" applyNumberFormat="1" applyFont="1" applyFill="1" applyBorder="1" applyAlignment="1">
      <alignment horizontal="center"/>
    </xf>
    <xf numFmtId="164" fontId="7" fillId="13" borderId="9" xfId="0" applyNumberFormat="1" applyFont="1" applyFill="1" applyBorder="1" applyAlignment="1">
      <alignment horizontal="center"/>
    </xf>
    <xf numFmtId="164" fontId="7" fillId="13" borderId="16" xfId="0" applyNumberFormat="1" applyFont="1" applyFill="1" applyBorder="1" applyAlignment="1">
      <alignment horizontal="center"/>
    </xf>
    <xf numFmtId="164" fontId="22" fillId="18" borderId="6" xfId="0" applyNumberFormat="1" applyFont="1" applyFill="1" applyBorder="1" applyAlignment="1">
      <alignment horizontal="center" vertical="center"/>
    </xf>
    <xf numFmtId="164" fontId="22" fillId="18" borderId="9" xfId="0" applyNumberFormat="1" applyFont="1" applyFill="1" applyBorder="1" applyAlignment="1">
      <alignment horizontal="center" vertical="center"/>
    </xf>
    <xf numFmtId="164" fontId="22" fillId="18" borderId="16" xfId="0" applyNumberFormat="1" applyFont="1" applyFill="1" applyBorder="1" applyAlignment="1">
      <alignment horizontal="center" vertical="center"/>
    </xf>
    <xf numFmtId="164" fontId="10" fillId="0" borderId="6" xfId="0" applyNumberFormat="1" applyFont="1" applyFill="1" applyBorder="1" applyAlignment="1">
      <alignment horizontal="center"/>
    </xf>
    <xf numFmtId="164" fontId="10" fillId="0" borderId="16" xfId="0" applyNumberFormat="1" applyFont="1" applyFill="1" applyBorder="1" applyAlignment="1">
      <alignment horizontal="center"/>
    </xf>
    <xf numFmtId="164" fontId="2" fillId="14" borderId="6" xfId="0" applyNumberFormat="1" applyFont="1" applyFill="1" applyBorder="1" applyAlignment="1">
      <alignment horizontal="center" vertical="center"/>
    </xf>
    <xf numFmtId="164" fontId="2" fillId="14" borderId="9" xfId="0" applyNumberFormat="1" applyFont="1" applyFill="1" applyBorder="1" applyAlignment="1">
      <alignment horizontal="center" vertical="center"/>
    </xf>
    <xf numFmtId="164" fontId="2" fillId="14" borderId="16" xfId="0" applyNumberFormat="1" applyFont="1" applyFill="1" applyBorder="1" applyAlignment="1">
      <alignment horizontal="center" vertical="center"/>
    </xf>
    <xf numFmtId="2" fontId="4" fillId="8" borderId="6" xfId="0" applyNumberFormat="1" applyFont="1" applyFill="1" applyBorder="1" applyAlignment="1">
      <alignment horizontal="center" vertical="center"/>
    </xf>
    <xf numFmtId="2" fontId="4" fillId="8" borderId="16" xfId="0" applyNumberFormat="1" applyFont="1" applyFill="1" applyBorder="1" applyAlignment="1">
      <alignment horizontal="center" vertical="center"/>
    </xf>
    <xf numFmtId="2" fontId="2" fillId="15" borderId="6" xfId="0" applyNumberFormat="1" applyFont="1" applyFill="1" applyBorder="1" applyAlignment="1">
      <alignment horizontal="center"/>
    </xf>
    <xf numFmtId="2" fontId="2" fillId="15" borderId="16" xfId="0" applyNumberFormat="1" applyFont="1" applyFill="1" applyBorder="1" applyAlignment="1">
      <alignment horizontal="center"/>
    </xf>
    <xf numFmtId="2" fontId="2" fillId="9" borderId="6" xfId="0" applyNumberFormat="1" applyFont="1" applyFill="1" applyBorder="1" applyAlignment="1">
      <alignment horizontal="center"/>
    </xf>
    <xf numFmtId="2" fontId="2" fillId="9" borderId="16" xfId="0" applyNumberFormat="1" applyFont="1" applyFill="1" applyBorder="1" applyAlignment="1">
      <alignment horizontal="center"/>
    </xf>
    <xf numFmtId="2" fontId="2" fillId="8" borderId="6" xfId="0" applyNumberFormat="1" applyFont="1" applyFill="1" applyBorder="1" applyAlignment="1">
      <alignment horizontal="center"/>
    </xf>
    <xf numFmtId="2" fontId="2" fillId="8" borderId="16" xfId="0" applyNumberFormat="1" applyFont="1" applyFill="1" applyBorder="1" applyAlignment="1">
      <alignment horizontal="center"/>
    </xf>
    <xf numFmtId="2" fontId="2" fillId="4" borderId="6" xfId="0" applyNumberFormat="1" applyFont="1" applyFill="1" applyBorder="1" applyAlignment="1">
      <alignment horizontal="center"/>
    </xf>
    <xf numFmtId="2" fontId="2" fillId="4" borderId="16" xfId="0" applyNumberFormat="1" applyFont="1" applyFill="1" applyBorder="1" applyAlignment="1">
      <alignment horizontal="center"/>
    </xf>
    <xf numFmtId="2" fontId="0" fillId="0" borderId="30" xfId="0" applyNumberFormat="1" applyBorder="1" applyAlignment="1">
      <alignment horizontal="center"/>
    </xf>
    <xf numFmtId="2" fontId="4" fillId="9" borderId="6" xfId="0" applyNumberFormat="1" applyFont="1" applyFill="1" applyBorder="1" applyAlignment="1">
      <alignment horizontal="center" vertical="center"/>
    </xf>
    <xf numFmtId="2" fontId="4" fillId="9" borderId="16" xfId="0" applyNumberFormat="1" applyFont="1" applyFill="1" applyBorder="1" applyAlignment="1">
      <alignment horizontal="center" vertical="center"/>
    </xf>
    <xf numFmtId="2" fontId="2" fillId="7" borderId="6" xfId="0" applyNumberFormat="1" applyFont="1" applyFill="1" applyBorder="1" applyAlignment="1">
      <alignment horizontal="center"/>
    </xf>
    <xf numFmtId="2" fontId="2" fillId="7" borderId="16" xfId="0" applyNumberFormat="1" applyFont="1" applyFill="1" applyBorder="1" applyAlignment="1">
      <alignment horizontal="center"/>
    </xf>
    <xf numFmtId="2" fontId="5" fillId="2" borderId="9" xfId="0" applyNumberFormat="1" applyFont="1" applyFill="1" applyBorder="1" applyAlignment="1">
      <alignment horizontal="center"/>
    </xf>
    <xf numFmtId="2" fontId="5" fillId="2" borderId="16" xfId="0" applyNumberFormat="1" applyFont="1" applyFill="1" applyBorder="1" applyAlignment="1">
      <alignment horizontal="center"/>
    </xf>
    <xf numFmtId="2" fontId="4" fillId="4" borderId="6" xfId="0" applyNumberFormat="1" applyFont="1" applyFill="1" applyBorder="1" applyAlignment="1">
      <alignment horizontal="center" vertical="center"/>
    </xf>
    <xf numFmtId="2" fontId="4" fillId="4" borderId="16" xfId="0" applyNumberFormat="1" applyFont="1" applyFill="1" applyBorder="1" applyAlignment="1">
      <alignment horizontal="center" vertical="center"/>
    </xf>
    <xf numFmtId="0" fontId="0" fillId="0" borderId="16" xfId="0" applyBorder="1"/>
    <xf numFmtId="0" fontId="0" fillId="0" borderId="30" xfId="0" applyNumberFormat="1" applyBorder="1" applyAlignment="1">
      <alignment horizontal="center"/>
    </xf>
    <xf numFmtId="2" fontId="5" fillId="2" borderId="6" xfId="0" applyNumberFormat="1" applyFont="1" applyFill="1" applyBorder="1" applyAlignment="1">
      <alignment horizontal="center"/>
    </xf>
    <xf numFmtId="0" fontId="0" fillId="22" borderId="0" xfId="0" applyFill="1"/>
  </cellXfs>
  <cellStyles count="1">
    <cellStyle name="Normal" xfId="0" builtinId="0"/>
  </cellStyles>
  <dxfs count="0"/>
  <tableStyles count="0" defaultTableStyle="TableStyleMedium9" defaultPivotStyle="PivotStyleLight16"/>
  <colors>
    <mruColors>
      <color rgb="FFCCFFCC"/>
      <color rgb="FFFFFF99"/>
      <color rgb="FFCC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104775</xdr:colOff>
      <xdr:row>8</xdr:row>
      <xdr:rowOff>19050</xdr:rowOff>
    </xdr:from>
    <xdr:to>
      <xdr:col>43</xdr:col>
      <xdr:colOff>9525</xdr:colOff>
      <xdr:row>9</xdr:row>
      <xdr:rowOff>179294</xdr:rowOff>
    </xdr:to>
    <xdr:sp macro="" textlink="">
      <xdr:nvSpPr>
        <xdr:cNvPr id="1025" name="Rectangle 1"/>
        <xdr:cNvSpPr>
          <a:spLocks noChangeArrowheads="1"/>
        </xdr:cNvSpPr>
      </xdr:nvSpPr>
      <xdr:spPr bwMode="auto">
        <a:xfrm>
          <a:off x="1337422" y="1543050"/>
          <a:ext cx="11401985" cy="350744"/>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endParaRPr lang="en-US" sz="400" b="0" i="1" u="none" strike="noStrike" baseline="0">
            <a:solidFill>
              <a:srgbClr val="000000"/>
            </a:solidFill>
            <a:latin typeface="Arial"/>
            <a:cs typeface="Arial"/>
          </a:endParaRPr>
        </a:p>
        <a:p>
          <a:pPr algn="ctr" rtl="0">
            <a:defRPr sz="1000"/>
          </a:pPr>
          <a:r>
            <a:rPr lang="en-US" sz="1200" b="0" i="1" u="none" strike="noStrike" baseline="0">
              <a:solidFill>
                <a:srgbClr val="000000"/>
              </a:solidFill>
              <a:latin typeface="Arial"/>
              <a:cs typeface="Arial"/>
            </a:rPr>
            <a:t>Empresa: </a:t>
          </a:r>
          <a:r>
            <a:rPr lang="en-US" sz="1200" b="1" i="1" u="none" strike="noStrike" baseline="0">
              <a:solidFill>
                <a:srgbClr val="000000"/>
              </a:solidFill>
              <a:latin typeface="Arial"/>
              <a:cs typeface="Arial"/>
            </a:rPr>
            <a:t>HBy Cía.                                Estudio y Análisis de Situación del Clima Laboral</a:t>
          </a:r>
          <a:endParaRPr lang="en-US" sz="1800" b="1" i="0" u="none" strike="noStrike" baseline="0">
            <a:solidFill>
              <a:srgbClr val="000000"/>
            </a:solidFill>
            <a:latin typeface="Arial"/>
            <a:cs typeface="Arial"/>
          </a:endParaRPr>
        </a:p>
        <a:p>
          <a:pPr algn="ctr" rtl="0">
            <a:defRPr sz="1000"/>
          </a:pPr>
          <a:endParaRPr lang="en-US" sz="1800" b="1" i="0" u="none" strike="noStrike" baseline="0">
            <a:solidFill>
              <a:srgbClr val="000000"/>
            </a:solidFill>
            <a:latin typeface="Arial"/>
            <a:cs typeface="Arial"/>
          </a:endParaRPr>
        </a:p>
      </xdr:txBody>
    </xdr:sp>
    <xdr:clientData/>
  </xdr:twoCellAnchor>
  <xdr:twoCellAnchor>
    <xdr:from>
      <xdr:col>39</xdr:col>
      <xdr:colOff>238125</xdr:colOff>
      <xdr:row>3</xdr:row>
      <xdr:rowOff>44823</xdr:rowOff>
    </xdr:from>
    <xdr:to>
      <xdr:col>48</xdr:col>
      <xdr:colOff>28575</xdr:colOff>
      <xdr:row>4</xdr:row>
      <xdr:rowOff>104774</xdr:rowOff>
    </xdr:to>
    <xdr:sp macro="" textlink="">
      <xdr:nvSpPr>
        <xdr:cNvPr id="1026" name="Rectangle 2"/>
        <xdr:cNvSpPr>
          <a:spLocks noChangeArrowheads="1"/>
        </xdr:cNvSpPr>
      </xdr:nvSpPr>
      <xdr:spPr bwMode="auto">
        <a:xfrm>
          <a:off x="11712949" y="616323"/>
          <a:ext cx="1292038" cy="250451"/>
        </a:xfrm>
        <a:prstGeom prst="rect">
          <a:avLst/>
        </a:prstGeom>
        <a:solidFill>
          <a:srgbClr val="99CC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Julio del 2007</a:t>
          </a:r>
          <a:endParaRPr lang="en-US" sz="1600" b="1" i="0" u="none" strike="noStrike" baseline="0">
            <a:solidFill>
              <a:srgbClr val="FFFFFF"/>
            </a:solidFill>
            <a:latin typeface="Arial"/>
            <a:cs typeface="Arial"/>
          </a:endParaRPr>
        </a:p>
        <a:p>
          <a:pPr algn="ctr" rtl="0">
            <a:defRPr sz="1000"/>
          </a:pPr>
          <a:endParaRPr lang="en-US" sz="1600" b="1" i="0" u="none" strike="noStrike" baseline="0">
            <a:solidFill>
              <a:srgbClr val="FFFFFF"/>
            </a:solidFill>
            <a:latin typeface="Arial"/>
            <a:cs typeface="Arial"/>
          </a:endParaRPr>
        </a:p>
      </xdr:txBody>
    </xdr:sp>
    <xdr:clientData/>
  </xdr:twoCellAnchor>
  <xdr:twoCellAnchor>
    <xdr:from>
      <xdr:col>2</xdr:col>
      <xdr:colOff>57150</xdr:colOff>
      <xdr:row>133</xdr:row>
      <xdr:rowOff>161925</xdr:rowOff>
    </xdr:from>
    <xdr:to>
      <xdr:col>12</xdr:col>
      <xdr:colOff>238125</xdr:colOff>
      <xdr:row>135</xdr:row>
      <xdr:rowOff>104775</xdr:rowOff>
    </xdr:to>
    <xdr:sp macro="" textlink="">
      <xdr:nvSpPr>
        <xdr:cNvPr id="1028" name="Rectangle 4"/>
        <xdr:cNvSpPr>
          <a:spLocks noChangeArrowheads="1"/>
        </xdr:cNvSpPr>
      </xdr:nvSpPr>
      <xdr:spPr bwMode="auto">
        <a:xfrm>
          <a:off x="552450" y="20402550"/>
          <a:ext cx="2657475" cy="3238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1" u="none" strike="noStrike" baseline="0">
              <a:solidFill>
                <a:srgbClr val="000000"/>
              </a:solidFill>
              <a:latin typeface="Arial"/>
              <a:cs typeface="Arial"/>
            </a:rPr>
            <a:t>HB y Cía. </a:t>
          </a: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xdr:txBody>
    </xdr:sp>
    <xdr:clientData/>
  </xdr:twoCellAnchor>
  <xdr:twoCellAnchor>
    <xdr:from>
      <xdr:col>37</xdr:col>
      <xdr:colOff>85725</xdr:colOff>
      <xdr:row>134</xdr:row>
      <xdr:rowOff>44824</xdr:rowOff>
    </xdr:from>
    <xdr:to>
      <xdr:col>42</xdr:col>
      <xdr:colOff>238125</xdr:colOff>
      <xdr:row>135</xdr:row>
      <xdr:rowOff>114300</xdr:rowOff>
    </xdr:to>
    <xdr:sp macro="" textlink="">
      <xdr:nvSpPr>
        <xdr:cNvPr id="1029" name="Rectangle 5"/>
        <xdr:cNvSpPr>
          <a:spLocks noChangeArrowheads="1"/>
        </xdr:cNvSpPr>
      </xdr:nvSpPr>
      <xdr:spPr bwMode="auto">
        <a:xfrm>
          <a:off x="10933019" y="23364265"/>
          <a:ext cx="1721224" cy="259976"/>
        </a:xfrm>
        <a:prstGeom prst="rect">
          <a:avLst/>
        </a:prstGeom>
        <a:solidFill>
          <a:srgbClr val="99CC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Julio del 2007</a:t>
          </a: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xdr:txBody>
    </xdr:sp>
    <xdr:clientData/>
  </xdr:twoCellAnchor>
  <xdr:twoCellAnchor>
    <xdr:from>
      <xdr:col>34</xdr:col>
      <xdr:colOff>190500</xdr:colOff>
      <xdr:row>164</xdr:row>
      <xdr:rowOff>38100</xdr:rowOff>
    </xdr:from>
    <xdr:to>
      <xdr:col>36</xdr:col>
      <xdr:colOff>209550</xdr:colOff>
      <xdr:row>172</xdr:row>
      <xdr:rowOff>0</xdr:rowOff>
    </xdr:to>
    <xdr:grpSp>
      <xdr:nvGrpSpPr>
        <xdr:cNvPr id="1102" name="Group 6"/>
        <xdr:cNvGrpSpPr>
          <a:grpSpLocks/>
        </xdr:cNvGrpSpPr>
      </xdr:nvGrpSpPr>
      <xdr:grpSpPr bwMode="auto">
        <a:xfrm>
          <a:off x="10096500" y="29072541"/>
          <a:ext cx="646579" cy="533400"/>
          <a:chOff x="7272" y="6599"/>
          <a:chExt cx="5250" cy="3406"/>
        </a:xfrm>
      </xdr:grpSpPr>
      <xdr:sp macro="" textlink="">
        <xdr:nvSpPr>
          <xdr:cNvPr id="1112" name="Freeform 7"/>
          <xdr:cNvSpPr>
            <a:spLocks/>
          </xdr:cNvSpPr>
        </xdr:nvSpPr>
        <xdr:spPr bwMode="auto">
          <a:xfrm>
            <a:off x="7272" y="7829"/>
            <a:ext cx="1367" cy="946"/>
          </a:xfrm>
          <a:custGeom>
            <a:avLst/>
            <a:gdLst>
              <a:gd name="T0" fmla="*/ 754 w 1367"/>
              <a:gd name="T1" fmla="*/ 944 h 1891"/>
              <a:gd name="T2" fmla="*/ 854 w 1367"/>
              <a:gd name="T3" fmla="*/ 931 h 1891"/>
              <a:gd name="T4" fmla="*/ 949 w 1367"/>
              <a:gd name="T5" fmla="*/ 909 h 1891"/>
              <a:gd name="T6" fmla="*/ 1038 w 1367"/>
              <a:gd name="T7" fmla="*/ 877 h 1891"/>
              <a:gd name="T8" fmla="*/ 1118 w 1367"/>
              <a:gd name="T9" fmla="*/ 838 h 1891"/>
              <a:gd name="T10" fmla="*/ 1189 w 1367"/>
              <a:gd name="T11" fmla="*/ 791 h 1891"/>
              <a:gd name="T12" fmla="*/ 1251 w 1367"/>
              <a:gd name="T13" fmla="*/ 738 h 1891"/>
              <a:gd name="T14" fmla="*/ 1299 w 1367"/>
              <a:gd name="T15" fmla="*/ 678 h 1891"/>
              <a:gd name="T16" fmla="*/ 1336 w 1367"/>
              <a:gd name="T17" fmla="*/ 613 h 1891"/>
              <a:gd name="T18" fmla="*/ 1359 w 1367"/>
              <a:gd name="T19" fmla="*/ 545 h 1891"/>
              <a:gd name="T20" fmla="*/ 1367 w 1367"/>
              <a:gd name="T21" fmla="*/ 473 h 1891"/>
              <a:gd name="T22" fmla="*/ 1359 w 1367"/>
              <a:gd name="T23" fmla="*/ 401 h 1891"/>
              <a:gd name="T24" fmla="*/ 1336 w 1367"/>
              <a:gd name="T25" fmla="*/ 332 h 1891"/>
              <a:gd name="T26" fmla="*/ 1299 w 1367"/>
              <a:gd name="T27" fmla="*/ 268 h 1891"/>
              <a:gd name="T28" fmla="*/ 1251 w 1367"/>
              <a:gd name="T29" fmla="*/ 209 h 1891"/>
              <a:gd name="T30" fmla="*/ 1189 w 1367"/>
              <a:gd name="T31" fmla="*/ 155 h 1891"/>
              <a:gd name="T32" fmla="*/ 1118 w 1367"/>
              <a:gd name="T33" fmla="*/ 109 h 1891"/>
              <a:gd name="T34" fmla="*/ 1038 w 1367"/>
              <a:gd name="T35" fmla="*/ 69 h 1891"/>
              <a:gd name="T36" fmla="*/ 949 w 1367"/>
              <a:gd name="T37" fmla="*/ 38 h 1891"/>
              <a:gd name="T38" fmla="*/ 854 w 1367"/>
              <a:gd name="T39" fmla="*/ 15 h 1891"/>
              <a:gd name="T40" fmla="*/ 754 w 1367"/>
              <a:gd name="T41" fmla="*/ 3 h 1891"/>
              <a:gd name="T42" fmla="*/ 648 w 1367"/>
              <a:gd name="T43" fmla="*/ 1 h 1891"/>
              <a:gd name="T44" fmla="*/ 546 w 1367"/>
              <a:gd name="T45" fmla="*/ 10 h 1891"/>
              <a:gd name="T46" fmla="*/ 449 w 1367"/>
              <a:gd name="T47" fmla="*/ 29 h 1891"/>
              <a:gd name="T48" fmla="*/ 358 w 1367"/>
              <a:gd name="T49" fmla="*/ 58 h 1891"/>
              <a:gd name="T50" fmla="*/ 275 w 1367"/>
              <a:gd name="T51" fmla="*/ 94 h 1891"/>
              <a:gd name="T52" fmla="*/ 201 w 1367"/>
              <a:gd name="T53" fmla="*/ 139 h 1891"/>
              <a:gd name="T54" fmla="*/ 136 w 1367"/>
              <a:gd name="T55" fmla="*/ 191 h 1891"/>
              <a:gd name="T56" fmla="*/ 82 w 1367"/>
              <a:gd name="T57" fmla="*/ 248 h 1891"/>
              <a:gd name="T58" fmla="*/ 41 w 1367"/>
              <a:gd name="T59" fmla="*/ 311 h 1891"/>
              <a:gd name="T60" fmla="*/ 14 w 1367"/>
              <a:gd name="T61" fmla="*/ 378 h 1891"/>
              <a:gd name="T62" fmla="*/ 1 w 1367"/>
              <a:gd name="T63" fmla="*/ 449 h 1891"/>
              <a:gd name="T64" fmla="*/ 3 w 1367"/>
              <a:gd name="T65" fmla="*/ 521 h 1891"/>
              <a:gd name="T66" fmla="*/ 21 w 1367"/>
              <a:gd name="T67" fmla="*/ 591 h 1891"/>
              <a:gd name="T68" fmla="*/ 54 w 1367"/>
              <a:gd name="T69" fmla="*/ 657 h 1891"/>
              <a:gd name="T70" fmla="*/ 99 w 1367"/>
              <a:gd name="T71" fmla="*/ 718 h 1891"/>
              <a:gd name="T72" fmla="*/ 156 w 1367"/>
              <a:gd name="T73" fmla="*/ 773 h 1891"/>
              <a:gd name="T74" fmla="*/ 224 w 1367"/>
              <a:gd name="T75" fmla="*/ 823 h 1891"/>
              <a:gd name="T76" fmla="*/ 301 w 1367"/>
              <a:gd name="T77" fmla="*/ 865 h 1891"/>
              <a:gd name="T78" fmla="*/ 388 w 1367"/>
              <a:gd name="T79" fmla="*/ 899 h 1891"/>
              <a:gd name="T80" fmla="*/ 481 w 1367"/>
              <a:gd name="T81" fmla="*/ 925 h 1891"/>
              <a:gd name="T82" fmla="*/ 579 w 1367"/>
              <a:gd name="T83" fmla="*/ 941 h 1891"/>
              <a:gd name="T84" fmla="*/ 684 w 1367"/>
              <a:gd name="T85" fmla="*/ 946 h 189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367"/>
              <a:gd name="T130" fmla="*/ 0 h 1891"/>
              <a:gd name="T131" fmla="*/ 1367 w 1367"/>
              <a:gd name="T132" fmla="*/ 1891 h 189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367" h="1891">
                <a:moveTo>
                  <a:pt x="684" y="1891"/>
                </a:moveTo>
                <a:lnTo>
                  <a:pt x="719" y="1890"/>
                </a:lnTo>
                <a:lnTo>
                  <a:pt x="754" y="1887"/>
                </a:lnTo>
                <a:lnTo>
                  <a:pt x="787" y="1881"/>
                </a:lnTo>
                <a:lnTo>
                  <a:pt x="821" y="1872"/>
                </a:lnTo>
                <a:lnTo>
                  <a:pt x="854" y="1862"/>
                </a:lnTo>
                <a:lnTo>
                  <a:pt x="887" y="1849"/>
                </a:lnTo>
                <a:lnTo>
                  <a:pt x="919" y="1834"/>
                </a:lnTo>
                <a:lnTo>
                  <a:pt x="949" y="1817"/>
                </a:lnTo>
                <a:lnTo>
                  <a:pt x="980" y="1798"/>
                </a:lnTo>
                <a:lnTo>
                  <a:pt x="1008" y="1777"/>
                </a:lnTo>
                <a:lnTo>
                  <a:pt x="1038" y="1754"/>
                </a:lnTo>
                <a:lnTo>
                  <a:pt x="1066" y="1729"/>
                </a:lnTo>
                <a:lnTo>
                  <a:pt x="1092" y="1703"/>
                </a:lnTo>
                <a:lnTo>
                  <a:pt x="1118" y="1675"/>
                </a:lnTo>
                <a:lnTo>
                  <a:pt x="1143" y="1646"/>
                </a:lnTo>
                <a:lnTo>
                  <a:pt x="1167" y="1614"/>
                </a:lnTo>
                <a:lnTo>
                  <a:pt x="1189" y="1581"/>
                </a:lnTo>
                <a:lnTo>
                  <a:pt x="1210" y="1546"/>
                </a:lnTo>
                <a:lnTo>
                  <a:pt x="1232" y="1511"/>
                </a:lnTo>
                <a:lnTo>
                  <a:pt x="1251" y="1475"/>
                </a:lnTo>
                <a:lnTo>
                  <a:pt x="1269" y="1435"/>
                </a:lnTo>
                <a:lnTo>
                  <a:pt x="1284" y="1396"/>
                </a:lnTo>
                <a:lnTo>
                  <a:pt x="1299" y="1355"/>
                </a:lnTo>
                <a:lnTo>
                  <a:pt x="1313" y="1314"/>
                </a:lnTo>
                <a:lnTo>
                  <a:pt x="1326" y="1270"/>
                </a:lnTo>
                <a:lnTo>
                  <a:pt x="1336" y="1226"/>
                </a:lnTo>
                <a:lnTo>
                  <a:pt x="1346" y="1182"/>
                </a:lnTo>
                <a:lnTo>
                  <a:pt x="1353" y="1135"/>
                </a:lnTo>
                <a:lnTo>
                  <a:pt x="1359" y="1090"/>
                </a:lnTo>
                <a:lnTo>
                  <a:pt x="1364" y="1042"/>
                </a:lnTo>
                <a:lnTo>
                  <a:pt x="1367" y="995"/>
                </a:lnTo>
                <a:lnTo>
                  <a:pt x="1367" y="945"/>
                </a:lnTo>
                <a:lnTo>
                  <a:pt x="1367" y="897"/>
                </a:lnTo>
                <a:lnTo>
                  <a:pt x="1364" y="849"/>
                </a:lnTo>
                <a:lnTo>
                  <a:pt x="1359" y="802"/>
                </a:lnTo>
                <a:lnTo>
                  <a:pt x="1353" y="755"/>
                </a:lnTo>
                <a:lnTo>
                  <a:pt x="1346" y="710"/>
                </a:lnTo>
                <a:lnTo>
                  <a:pt x="1336" y="664"/>
                </a:lnTo>
                <a:lnTo>
                  <a:pt x="1326" y="621"/>
                </a:lnTo>
                <a:lnTo>
                  <a:pt x="1313" y="578"/>
                </a:lnTo>
                <a:lnTo>
                  <a:pt x="1299" y="536"/>
                </a:lnTo>
                <a:lnTo>
                  <a:pt x="1284" y="496"/>
                </a:lnTo>
                <a:lnTo>
                  <a:pt x="1269" y="455"/>
                </a:lnTo>
                <a:lnTo>
                  <a:pt x="1251" y="417"/>
                </a:lnTo>
                <a:lnTo>
                  <a:pt x="1232" y="381"/>
                </a:lnTo>
                <a:lnTo>
                  <a:pt x="1210" y="344"/>
                </a:lnTo>
                <a:lnTo>
                  <a:pt x="1189" y="310"/>
                </a:lnTo>
                <a:lnTo>
                  <a:pt x="1167" y="277"/>
                </a:lnTo>
                <a:lnTo>
                  <a:pt x="1143" y="246"/>
                </a:lnTo>
                <a:lnTo>
                  <a:pt x="1118" y="217"/>
                </a:lnTo>
                <a:lnTo>
                  <a:pt x="1092" y="188"/>
                </a:lnTo>
                <a:lnTo>
                  <a:pt x="1066" y="161"/>
                </a:lnTo>
                <a:lnTo>
                  <a:pt x="1038" y="138"/>
                </a:lnTo>
                <a:lnTo>
                  <a:pt x="1008" y="115"/>
                </a:lnTo>
                <a:lnTo>
                  <a:pt x="980" y="94"/>
                </a:lnTo>
                <a:lnTo>
                  <a:pt x="949" y="75"/>
                </a:lnTo>
                <a:lnTo>
                  <a:pt x="919" y="57"/>
                </a:lnTo>
                <a:lnTo>
                  <a:pt x="887" y="43"/>
                </a:lnTo>
                <a:lnTo>
                  <a:pt x="854" y="30"/>
                </a:lnTo>
                <a:lnTo>
                  <a:pt x="821" y="19"/>
                </a:lnTo>
                <a:lnTo>
                  <a:pt x="787" y="11"/>
                </a:lnTo>
                <a:lnTo>
                  <a:pt x="754" y="5"/>
                </a:lnTo>
                <a:lnTo>
                  <a:pt x="719" y="2"/>
                </a:lnTo>
                <a:lnTo>
                  <a:pt x="684" y="0"/>
                </a:lnTo>
                <a:lnTo>
                  <a:pt x="648" y="2"/>
                </a:lnTo>
                <a:lnTo>
                  <a:pt x="614" y="5"/>
                </a:lnTo>
                <a:lnTo>
                  <a:pt x="579" y="11"/>
                </a:lnTo>
                <a:lnTo>
                  <a:pt x="546" y="19"/>
                </a:lnTo>
                <a:lnTo>
                  <a:pt x="513" y="30"/>
                </a:lnTo>
                <a:lnTo>
                  <a:pt x="481" y="43"/>
                </a:lnTo>
                <a:lnTo>
                  <a:pt x="449" y="57"/>
                </a:lnTo>
                <a:lnTo>
                  <a:pt x="417" y="75"/>
                </a:lnTo>
                <a:lnTo>
                  <a:pt x="388" y="94"/>
                </a:lnTo>
                <a:lnTo>
                  <a:pt x="358" y="115"/>
                </a:lnTo>
                <a:lnTo>
                  <a:pt x="330" y="138"/>
                </a:lnTo>
                <a:lnTo>
                  <a:pt x="301" y="161"/>
                </a:lnTo>
                <a:lnTo>
                  <a:pt x="275" y="188"/>
                </a:lnTo>
                <a:lnTo>
                  <a:pt x="249" y="217"/>
                </a:lnTo>
                <a:lnTo>
                  <a:pt x="224" y="246"/>
                </a:lnTo>
                <a:lnTo>
                  <a:pt x="201" y="277"/>
                </a:lnTo>
                <a:lnTo>
                  <a:pt x="177" y="310"/>
                </a:lnTo>
                <a:lnTo>
                  <a:pt x="156" y="344"/>
                </a:lnTo>
                <a:lnTo>
                  <a:pt x="136" y="381"/>
                </a:lnTo>
                <a:lnTo>
                  <a:pt x="117" y="417"/>
                </a:lnTo>
                <a:lnTo>
                  <a:pt x="99" y="455"/>
                </a:lnTo>
                <a:lnTo>
                  <a:pt x="82" y="496"/>
                </a:lnTo>
                <a:lnTo>
                  <a:pt x="67" y="536"/>
                </a:lnTo>
                <a:lnTo>
                  <a:pt x="54" y="578"/>
                </a:lnTo>
                <a:lnTo>
                  <a:pt x="41" y="621"/>
                </a:lnTo>
                <a:lnTo>
                  <a:pt x="30" y="664"/>
                </a:lnTo>
                <a:lnTo>
                  <a:pt x="21" y="710"/>
                </a:lnTo>
                <a:lnTo>
                  <a:pt x="14" y="755"/>
                </a:lnTo>
                <a:lnTo>
                  <a:pt x="7" y="802"/>
                </a:lnTo>
                <a:lnTo>
                  <a:pt x="3" y="849"/>
                </a:lnTo>
                <a:lnTo>
                  <a:pt x="1" y="897"/>
                </a:lnTo>
                <a:lnTo>
                  <a:pt x="0" y="945"/>
                </a:lnTo>
                <a:lnTo>
                  <a:pt x="1" y="995"/>
                </a:lnTo>
                <a:lnTo>
                  <a:pt x="3" y="1042"/>
                </a:lnTo>
                <a:lnTo>
                  <a:pt x="7" y="1090"/>
                </a:lnTo>
                <a:lnTo>
                  <a:pt x="14" y="1135"/>
                </a:lnTo>
                <a:lnTo>
                  <a:pt x="21" y="1182"/>
                </a:lnTo>
                <a:lnTo>
                  <a:pt x="30" y="1226"/>
                </a:lnTo>
                <a:lnTo>
                  <a:pt x="41" y="1270"/>
                </a:lnTo>
                <a:lnTo>
                  <a:pt x="54" y="1314"/>
                </a:lnTo>
                <a:lnTo>
                  <a:pt x="67" y="1355"/>
                </a:lnTo>
                <a:lnTo>
                  <a:pt x="82" y="1396"/>
                </a:lnTo>
                <a:lnTo>
                  <a:pt x="99" y="1435"/>
                </a:lnTo>
                <a:lnTo>
                  <a:pt x="117" y="1475"/>
                </a:lnTo>
                <a:lnTo>
                  <a:pt x="136" y="1511"/>
                </a:lnTo>
                <a:lnTo>
                  <a:pt x="156" y="1546"/>
                </a:lnTo>
                <a:lnTo>
                  <a:pt x="177" y="1581"/>
                </a:lnTo>
                <a:lnTo>
                  <a:pt x="201" y="1614"/>
                </a:lnTo>
                <a:lnTo>
                  <a:pt x="224" y="1646"/>
                </a:lnTo>
                <a:lnTo>
                  <a:pt x="249" y="1675"/>
                </a:lnTo>
                <a:lnTo>
                  <a:pt x="275" y="1703"/>
                </a:lnTo>
                <a:lnTo>
                  <a:pt x="301" y="1729"/>
                </a:lnTo>
                <a:lnTo>
                  <a:pt x="330" y="1754"/>
                </a:lnTo>
                <a:lnTo>
                  <a:pt x="358" y="1777"/>
                </a:lnTo>
                <a:lnTo>
                  <a:pt x="388" y="1798"/>
                </a:lnTo>
                <a:lnTo>
                  <a:pt x="417" y="1817"/>
                </a:lnTo>
                <a:lnTo>
                  <a:pt x="449" y="1834"/>
                </a:lnTo>
                <a:lnTo>
                  <a:pt x="481" y="1849"/>
                </a:lnTo>
                <a:lnTo>
                  <a:pt x="513" y="1862"/>
                </a:lnTo>
                <a:lnTo>
                  <a:pt x="546" y="1872"/>
                </a:lnTo>
                <a:lnTo>
                  <a:pt x="579" y="1881"/>
                </a:lnTo>
                <a:lnTo>
                  <a:pt x="614" y="1887"/>
                </a:lnTo>
                <a:lnTo>
                  <a:pt x="648" y="1890"/>
                </a:lnTo>
                <a:lnTo>
                  <a:pt x="684" y="1891"/>
                </a:lnTo>
                <a:close/>
              </a:path>
            </a:pathLst>
          </a:custGeom>
          <a:solidFill>
            <a:srgbClr val="F6C6B5"/>
          </a:solidFill>
          <a:ln w="9525">
            <a:noFill/>
            <a:round/>
            <a:headEnd/>
            <a:tailEnd/>
          </a:ln>
        </xdr:spPr>
      </xdr:sp>
      <xdr:sp macro="" textlink="">
        <xdr:nvSpPr>
          <xdr:cNvPr id="1113" name="Freeform 8"/>
          <xdr:cNvSpPr>
            <a:spLocks/>
          </xdr:cNvSpPr>
        </xdr:nvSpPr>
        <xdr:spPr bwMode="auto">
          <a:xfrm>
            <a:off x="11672" y="7714"/>
            <a:ext cx="850" cy="1176"/>
          </a:xfrm>
          <a:custGeom>
            <a:avLst/>
            <a:gdLst>
              <a:gd name="T0" fmla="*/ 850 w 850"/>
              <a:gd name="T1" fmla="*/ 1176 h 2350"/>
              <a:gd name="T2" fmla="*/ 764 w 850"/>
              <a:gd name="T3" fmla="*/ 1173 h 2350"/>
              <a:gd name="T4" fmla="*/ 679 w 850"/>
              <a:gd name="T5" fmla="*/ 1163 h 2350"/>
              <a:gd name="T6" fmla="*/ 598 w 850"/>
              <a:gd name="T7" fmla="*/ 1149 h 2350"/>
              <a:gd name="T8" fmla="*/ 519 w 850"/>
              <a:gd name="T9" fmla="*/ 1129 h 2350"/>
              <a:gd name="T10" fmla="*/ 445 w 850"/>
              <a:gd name="T11" fmla="*/ 1105 h 2350"/>
              <a:gd name="T12" fmla="*/ 376 w 850"/>
              <a:gd name="T13" fmla="*/ 1075 h 2350"/>
              <a:gd name="T14" fmla="*/ 310 w 850"/>
              <a:gd name="T15" fmla="*/ 1041 h 2350"/>
              <a:gd name="T16" fmla="*/ 250 w 850"/>
              <a:gd name="T17" fmla="*/ 1003 h 2350"/>
              <a:gd name="T18" fmla="*/ 195 w 850"/>
              <a:gd name="T19" fmla="*/ 962 h 2350"/>
              <a:gd name="T20" fmla="*/ 146 w 850"/>
              <a:gd name="T21" fmla="*/ 916 h 2350"/>
              <a:gd name="T22" fmla="*/ 103 w 850"/>
              <a:gd name="T23" fmla="*/ 868 h 2350"/>
              <a:gd name="T24" fmla="*/ 68 w 850"/>
              <a:gd name="T25" fmla="*/ 817 h 2350"/>
              <a:gd name="T26" fmla="*/ 38 w 850"/>
              <a:gd name="T27" fmla="*/ 763 h 2350"/>
              <a:gd name="T28" fmla="*/ 18 w 850"/>
              <a:gd name="T29" fmla="*/ 706 h 2350"/>
              <a:gd name="T30" fmla="*/ 4 w 850"/>
              <a:gd name="T31" fmla="*/ 648 h 2350"/>
              <a:gd name="T32" fmla="*/ 0 w 850"/>
              <a:gd name="T33" fmla="*/ 587 h 2350"/>
              <a:gd name="T34" fmla="*/ 4 w 850"/>
              <a:gd name="T35" fmla="*/ 527 h 2350"/>
              <a:gd name="T36" fmla="*/ 18 w 850"/>
              <a:gd name="T37" fmla="*/ 470 h 2350"/>
              <a:gd name="T38" fmla="*/ 38 w 850"/>
              <a:gd name="T39" fmla="*/ 413 h 2350"/>
              <a:gd name="T40" fmla="*/ 68 w 850"/>
              <a:gd name="T41" fmla="*/ 359 h 2350"/>
              <a:gd name="T42" fmla="*/ 103 w 850"/>
              <a:gd name="T43" fmla="*/ 308 h 2350"/>
              <a:gd name="T44" fmla="*/ 146 w 850"/>
              <a:gd name="T45" fmla="*/ 260 h 2350"/>
              <a:gd name="T46" fmla="*/ 195 w 850"/>
              <a:gd name="T47" fmla="*/ 214 h 2350"/>
              <a:gd name="T48" fmla="*/ 250 w 850"/>
              <a:gd name="T49" fmla="*/ 173 h 2350"/>
              <a:gd name="T50" fmla="*/ 310 w 850"/>
              <a:gd name="T51" fmla="*/ 135 h 2350"/>
              <a:gd name="T52" fmla="*/ 376 w 850"/>
              <a:gd name="T53" fmla="*/ 101 h 2350"/>
              <a:gd name="T54" fmla="*/ 445 w 850"/>
              <a:gd name="T55" fmla="*/ 71 h 2350"/>
              <a:gd name="T56" fmla="*/ 519 w 850"/>
              <a:gd name="T57" fmla="*/ 46 h 2350"/>
              <a:gd name="T58" fmla="*/ 598 w 850"/>
              <a:gd name="T59" fmla="*/ 26 h 2350"/>
              <a:gd name="T60" fmla="*/ 679 w 850"/>
              <a:gd name="T61" fmla="*/ 12 h 2350"/>
              <a:gd name="T62" fmla="*/ 764 w 850"/>
              <a:gd name="T63" fmla="*/ 3 h 2350"/>
              <a:gd name="T64" fmla="*/ 850 w 850"/>
              <a:gd name="T65" fmla="*/ 0 h 235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850"/>
              <a:gd name="T100" fmla="*/ 0 h 2350"/>
              <a:gd name="T101" fmla="*/ 850 w 850"/>
              <a:gd name="T102" fmla="*/ 2350 h 2350"/>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850" h="2350">
                <a:moveTo>
                  <a:pt x="850" y="0"/>
                </a:moveTo>
                <a:lnTo>
                  <a:pt x="850" y="2350"/>
                </a:lnTo>
                <a:lnTo>
                  <a:pt x="806" y="2349"/>
                </a:lnTo>
                <a:lnTo>
                  <a:pt x="764" y="2344"/>
                </a:lnTo>
                <a:lnTo>
                  <a:pt x="720" y="2335"/>
                </a:lnTo>
                <a:lnTo>
                  <a:pt x="679" y="2325"/>
                </a:lnTo>
                <a:lnTo>
                  <a:pt x="638" y="2312"/>
                </a:lnTo>
                <a:lnTo>
                  <a:pt x="598" y="2297"/>
                </a:lnTo>
                <a:lnTo>
                  <a:pt x="558" y="2278"/>
                </a:lnTo>
                <a:lnTo>
                  <a:pt x="519" y="2256"/>
                </a:lnTo>
                <a:lnTo>
                  <a:pt x="482" y="2233"/>
                </a:lnTo>
                <a:lnTo>
                  <a:pt x="445" y="2208"/>
                </a:lnTo>
                <a:lnTo>
                  <a:pt x="410" y="2179"/>
                </a:lnTo>
                <a:lnTo>
                  <a:pt x="376" y="2148"/>
                </a:lnTo>
                <a:lnTo>
                  <a:pt x="342" y="2116"/>
                </a:lnTo>
                <a:lnTo>
                  <a:pt x="310" y="2081"/>
                </a:lnTo>
                <a:lnTo>
                  <a:pt x="279" y="2044"/>
                </a:lnTo>
                <a:lnTo>
                  <a:pt x="250" y="2005"/>
                </a:lnTo>
                <a:lnTo>
                  <a:pt x="221" y="1964"/>
                </a:lnTo>
                <a:lnTo>
                  <a:pt x="195" y="1922"/>
                </a:lnTo>
                <a:lnTo>
                  <a:pt x="169" y="1878"/>
                </a:lnTo>
                <a:lnTo>
                  <a:pt x="146" y="1831"/>
                </a:lnTo>
                <a:lnTo>
                  <a:pt x="124" y="1783"/>
                </a:lnTo>
                <a:lnTo>
                  <a:pt x="103" y="1734"/>
                </a:lnTo>
                <a:lnTo>
                  <a:pt x="85" y="1683"/>
                </a:lnTo>
                <a:lnTo>
                  <a:pt x="68" y="1632"/>
                </a:lnTo>
                <a:lnTo>
                  <a:pt x="52" y="1578"/>
                </a:lnTo>
                <a:lnTo>
                  <a:pt x="38" y="1524"/>
                </a:lnTo>
                <a:lnTo>
                  <a:pt x="28" y="1468"/>
                </a:lnTo>
                <a:lnTo>
                  <a:pt x="18" y="1411"/>
                </a:lnTo>
                <a:lnTo>
                  <a:pt x="11" y="1353"/>
                </a:lnTo>
                <a:lnTo>
                  <a:pt x="4" y="1294"/>
                </a:lnTo>
                <a:lnTo>
                  <a:pt x="1" y="1236"/>
                </a:lnTo>
                <a:lnTo>
                  <a:pt x="0" y="1174"/>
                </a:lnTo>
                <a:lnTo>
                  <a:pt x="1" y="1114"/>
                </a:lnTo>
                <a:lnTo>
                  <a:pt x="4" y="1054"/>
                </a:lnTo>
                <a:lnTo>
                  <a:pt x="11" y="996"/>
                </a:lnTo>
                <a:lnTo>
                  <a:pt x="18" y="939"/>
                </a:lnTo>
                <a:lnTo>
                  <a:pt x="28" y="882"/>
                </a:lnTo>
                <a:lnTo>
                  <a:pt x="38" y="826"/>
                </a:lnTo>
                <a:lnTo>
                  <a:pt x="52" y="772"/>
                </a:lnTo>
                <a:lnTo>
                  <a:pt x="68" y="718"/>
                </a:lnTo>
                <a:lnTo>
                  <a:pt x="85" y="667"/>
                </a:lnTo>
                <a:lnTo>
                  <a:pt x="103" y="616"/>
                </a:lnTo>
                <a:lnTo>
                  <a:pt x="124" y="566"/>
                </a:lnTo>
                <a:lnTo>
                  <a:pt x="146" y="519"/>
                </a:lnTo>
                <a:lnTo>
                  <a:pt x="169" y="472"/>
                </a:lnTo>
                <a:lnTo>
                  <a:pt x="195" y="428"/>
                </a:lnTo>
                <a:lnTo>
                  <a:pt x="221" y="386"/>
                </a:lnTo>
                <a:lnTo>
                  <a:pt x="250" y="345"/>
                </a:lnTo>
                <a:lnTo>
                  <a:pt x="279" y="305"/>
                </a:lnTo>
                <a:lnTo>
                  <a:pt x="310" y="269"/>
                </a:lnTo>
                <a:lnTo>
                  <a:pt x="342" y="234"/>
                </a:lnTo>
                <a:lnTo>
                  <a:pt x="376" y="202"/>
                </a:lnTo>
                <a:lnTo>
                  <a:pt x="410" y="171"/>
                </a:lnTo>
                <a:lnTo>
                  <a:pt x="445" y="142"/>
                </a:lnTo>
                <a:lnTo>
                  <a:pt x="482" y="117"/>
                </a:lnTo>
                <a:lnTo>
                  <a:pt x="519" y="92"/>
                </a:lnTo>
                <a:lnTo>
                  <a:pt x="558" y="71"/>
                </a:lnTo>
                <a:lnTo>
                  <a:pt x="598" y="52"/>
                </a:lnTo>
                <a:lnTo>
                  <a:pt x="638" y="36"/>
                </a:lnTo>
                <a:lnTo>
                  <a:pt x="679" y="23"/>
                </a:lnTo>
                <a:lnTo>
                  <a:pt x="720" y="13"/>
                </a:lnTo>
                <a:lnTo>
                  <a:pt x="764" y="6"/>
                </a:lnTo>
                <a:lnTo>
                  <a:pt x="806" y="1"/>
                </a:lnTo>
                <a:lnTo>
                  <a:pt x="850" y="0"/>
                </a:lnTo>
                <a:close/>
              </a:path>
            </a:pathLst>
          </a:custGeom>
          <a:solidFill>
            <a:srgbClr val="F6C6B5"/>
          </a:solidFill>
          <a:ln w="9525">
            <a:noFill/>
            <a:round/>
            <a:headEnd/>
            <a:tailEnd/>
          </a:ln>
        </xdr:spPr>
      </xdr:sp>
      <xdr:sp macro="" textlink="">
        <xdr:nvSpPr>
          <xdr:cNvPr id="1114" name="Freeform 9"/>
          <xdr:cNvSpPr>
            <a:spLocks/>
          </xdr:cNvSpPr>
        </xdr:nvSpPr>
        <xdr:spPr bwMode="auto">
          <a:xfrm>
            <a:off x="10871" y="7200"/>
            <a:ext cx="1454" cy="2205"/>
          </a:xfrm>
          <a:custGeom>
            <a:avLst/>
            <a:gdLst>
              <a:gd name="T0" fmla="*/ 1092 w 1454"/>
              <a:gd name="T1" fmla="*/ 2177 h 4411"/>
              <a:gd name="T2" fmla="*/ 907 w 1454"/>
              <a:gd name="T3" fmla="*/ 2121 h 4411"/>
              <a:gd name="T4" fmla="*/ 735 w 1454"/>
              <a:gd name="T5" fmla="*/ 2051 h 4411"/>
              <a:gd name="T6" fmla="*/ 576 w 1454"/>
              <a:gd name="T7" fmla="*/ 1968 h 4411"/>
              <a:gd name="T8" fmla="*/ 432 w 1454"/>
              <a:gd name="T9" fmla="*/ 1872 h 4411"/>
              <a:gd name="T10" fmla="*/ 307 w 1454"/>
              <a:gd name="T11" fmla="*/ 1765 h 4411"/>
              <a:gd name="T12" fmla="*/ 201 w 1454"/>
              <a:gd name="T13" fmla="*/ 1648 h 4411"/>
              <a:gd name="T14" fmla="*/ 115 w 1454"/>
              <a:gd name="T15" fmla="*/ 1522 h 4411"/>
              <a:gd name="T16" fmla="*/ 52 w 1454"/>
              <a:gd name="T17" fmla="*/ 1389 h 4411"/>
              <a:gd name="T18" fmla="*/ 12 w 1454"/>
              <a:gd name="T19" fmla="*/ 1248 h 4411"/>
              <a:gd name="T20" fmla="*/ 0 w 1454"/>
              <a:gd name="T21" fmla="*/ 1102 h 4411"/>
              <a:gd name="T22" fmla="*/ 12 w 1454"/>
              <a:gd name="T23" fmla="*/ 956 h 4411"/>
              <a:gd name="T24" fmla="*/ 52 w 1454"/>
              <a:gd name="T25" fmla="*/ 817 h 4411"/>
              <a:gd name="T26" fmla="*/ 115 w 1454"/>
              <a:gd name="T27" fmla="*/ 683 h 4411"/>
              <a:gd name="T28" fmla="*/ 201 w 1454"/>
              <a:gd name="T29" fmla="*/ 557 h 4411"/>
              <a:gd name="T30" fmla="*/ 306 w 1454"/>
              <a:gd name="T31" fmla="*/ 440 h 4411"/>
              <a:gd name="T32" fmla="*/ 431 w 1454"/>
              <a:gd name="T33" fmla="*/ 333 h 4411"/>
              <a:gd name="T34" fmla="*/ 574 w 1454"/>
              <a:gd name="T35" fmla="*/ 238 h 4411"/>
              <a:gd name="T36" fmla="*/ 731 w 1454"/>
              <a:gd name="T37" fmla="*/ 154 h 4411"/>
              <a:gd name="T38" fmla="*/ 904 w 1454"/>
              <a:gd name="T39" fmla="*/ 84 h 4411"/>
              <a:gd name="T40" fmla="*/ 1089 w 1454"/>
              <a:gd name="T41" fmla="*/ 28 h 4411"/>
              <a:gd name="T42" fmla="*/ 1450 w 1454"/>
              <a:gd name="T43" fmla="*/ 306 h 4411"/>
              <a:gd name="T44" fmla="*/ 1299 w 1454"/>
              <a:gd name="T45" fmla="*/ 331 h 4411"/>
              <a:gd name="T46" fmla="*/ 1156 w 1454"/>
              <a:gd name="T47" fmla="*/ 369 h 4411"/>
              <a:gd name="T48" fmla="*/ 1024 w 1454"/>
              <a:gd name="T49" fmla="*/ 420 h 4411"/>
              <a:gd name="T50" fmla="*/ 903 w 1454"/>
              <a:gd name="T51" fmla="*/ 482 h 4411"/>
              <a:gd name="T52" fmla="*/ 793 w 1454"/>
              <a:gd name="T53" fmla="*/ 553 h 4411"/>
              <a:gd name="T54" fmla="*/ 698 w 1454"/>
              <a:gd name="T55" fmla="*/ 634 h 4411"/>
              <a:gd name="T56" fmla="*/ 618 w 1454"/>
              <a:gd name="T57" fmla="*/ 723 h 4411"/>
              <a:gd name="T58" fmla="*/ 556 w 1454"/>
              <a:gd name="T59" fmla="*/ 819 h 4411"/>
              <a:gd name="T60" fmla="*/ 512 w 1454"/>
              <a:gd name="T61" fmla="*/ 921 h 4411"/>
              <a:gd name="T62" fmla="*/ 486 w 1454"/>
              <a:gd name="T63" fmla="*/ 1028 h 4411"/>
              <a:gd name="T64" fmla="*/ 483 w 1454"/>
              <a:gd name="T65" fmla="*/ 1139 h 4411"/>
              <a:gd name="T66" fmla="*/ 501 w 1454"/>
              <a:gd name="T67" fmla="*/ 1248 h 4411"/>
              <a:gd name="T68" fmla="*/ 539 w 1454"/>
              <a:gd name="T69" fmla="*/ 1353 h 4411"/>
              <a:gd name="T70" fmla="*/ 596 w 1454"/>
              <a:gd name="T71" fmla="*/ 1451 h 4411"/>
              <a:gd name="T72" fmla="*/ 670 w 1454"/>
              <a:gd name="T73" fmla="*/ 1542 h 4411"/>
              <a:gd name="T74" fmla="*/ 761 w 1454"/>
              <a:gd name="T75" fmla="*/ 1626 h 4411"/>
              <a:gd name="T76" fmla="*/ 866 w 1454"/>
              <a:gd name="T77" fmla="*/ 1701 h 4411"/>
              <a:gd name="T78" fmla="*/ 984 w 1454"/>
              <a:gd name="T79" fmla="*/ 1766 h 4411"/>
              <a:gd name="T80" fmla="*/ 1114 w 1454"/>
              <a:gd name="T81" fmla="*/ 1820 h 4411"/>
              <a:gd name="T82" fmla="*/ 1254 w 1454"/>
              <a:gd name="T83" fmla="*/ 1863 h 4411"/>
              <a:gd name="T84" fmla="*/ 1403 w 1454"/>
              <a:gd name="T85" fmla="*/ 1892 h 441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454"/>
              <a:gd name="T130" fmla="*/ 0 h 4411"/>
              <a:gd name="T131" fmla="*/ 1454 w 1454"/>
              <a:gd name="T132" fmla="*/ 4411 h 441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454" h="4411">
                <a:moveTo>
                  <a:pt x="1221" y="4411"/>
                </a:moveTo>
                <a:lnTo>
                  <a:pt x="1156" y="4383"/>
                </a:lnTo>
                <a:lnTo>
                  <a:pt x="1092" y="4354"/>
                </a:lnTo>
                <a:lnTo>
                  <a:pt x="1029" y="4320"/>
                </a:lnTo>
                <a:lnTo>
                  <a:pt x="967" y="4284"/>
                </a:lnTo>
                <a:lnTo>
                  <a:pt x="907" y="4243"/>
                </a:lnTo>
                <a:lnTo>
                  <a:pt x="848" y="4199"/>
                </a:lnTo>
                <a:lnTo>
                  <a:pt x="791" y="4152"/>
                </a:lnTo>
                <a:lnTo>
                  <a:pt x="735" y="4103"/>
                </a:lnTo>
                <a:lnTo>
                  <a:pt x="680" y="4050"/>
                </a:lnTo>
                <a:lnTo>
                  <a:pt x="627" y="3994"/>
                </a:lnTo>
                <a:lnTo>
                  <a:pt x="576" y="3936"/>
                </a:lnTo>
                <a:lnTo>
                  <a:pt x="526" y="3874"/>
                </a:lnTo>
                <a:lnTo>
                  <a:pt x="479" y="3811"/>
                </a:lnTo>
                <a:lnTo>
                  <a:pt x="432" y="3744"/>
                </a:lnTo>
                <a:lnTo>
                  <a:pt x="389" y="3675"/>
                </a:lnTo>
                <a:lnTo>
                  <a:pt x="347" y="3604"/>
                </a:lnTo>
                <a:lnTo>
                  <a:pt x="307" y="3531"/>
                </a:lnTo>
                <a:lnTo>
                  <a:pt x="269" y="3455"/>
                </a:lnTo>
                <a:lnTo>
                  <a:pt x="234" y="3376"/>
                </a:lnTo>
                <a:lnTo>
                  <a:pt x="201" y="3297"/>
                </a:lnTo>
                <a:lnTo>
                  <a:pt x="170" y="3213"/>
                </a:lnTo>
                <a:lnTo>
                  <a:pt x="141" y="3130"/>
                </a:lnTo>
                <a:lnTo>
                  <a:pt x="115" y="3044"/>
                </a:lnTo>
                <a:lnTo>
                  <a:pt x="92" y="2957"/>
                </a:lnTo>
                <a:lnTo>
                  <a:pt x="71" y="2868"/>
                </a:lnTo>
                <a:lnTo>
                  <a:pt x="52" y="2778"/>
                </a:lnTo>
                <a:lnTo>
                  <a:pt x="36" y="2685"/>
                </a:lnTo>
                <a:lnTo>
                  <a:pt x="23" y="2592"/>
                </a:lnTo>
                <a:lnTo>
                  <a:pt x="12" y="2497"/>
                </a:lnTo>
                <a:lnTo>
                  <a:pt x="5" y="2400"/>
                </a:lnTo>
                <a:lnTo>
                  <a:pt x="1" y="2304"/>
                </a:lnTo>
                <a:lnTo>
                  <a:pt x="0" y="2204"/>
                </a:lnTo>
                <a:lnTo>
                  <a:pt x="1" y="2106"/>
                </a:lnTo>
                <a:lnTo>
                  <a:pt x="5" y="2010"/>
                </a:lnTo>
                <a:lnTo>
                  <a:pt x="12" y="1913"/>
                </a:lnTo>
                <a:lnTo>
                  <a:pt x="23" y="1820"/>
                </a:lnTo>
                <a:lnTo>
                  <a:pt x="36" y="1726"/>
                </a:lnTo>
                <a:lnTo>
                  <a:pt x="52" y="1634"/>
                </a:lnTo>
                <a:lnTo>
                  <a:pt x="71" y="1543"/>
                </a:lnTo>
                <a:lnTo>
                  <a:pt x="91" y="1454"/>
                </a:lnTo>
                <a:lnTo>
                  <a:pt x="115" y="1366"/>
                </a:lnTo>
                <a:lnTo>
                  <a:pt x="140" y="1281"/>
                </a:lnTo>
                <a:lnTo>
                  <a:pt x="169" y="1197"/>
                </a:lnTo>
                <a:lnTo>
                  <a:pt x="201" y="1115"/>
                </a:lnTo>
                <a:lnTo>
                  <a:pt x="233" y="1036"/>
                </a:lnTo>
                <a:lnTo>
                  <a:pt x="268" y="957"/>
                </a:lnTo>
                <a:lnTo>
                  <a:pt x="306" y="881"/>
                </a:lnTo>
                <a:lnTo>
                  <a:pt x="346" y="808"/>
                </a:lnTo>
                <a:lnTo>
                  <a:pt x="388" y="736"/>
                </a:lnTo>
                <a:lnTo>
                  <a:pt x="431" y="667"/>
                </a:lnTo>
                <a:lnTo>
                  <a:pt x="477" y="601"/>
                </a:lnTo>
                <a:lnTo>
                  <a:pt x="524" y="537"/>
                </a:lnTo>
                <a:lnTo>
                  <a:pt x="574" y="476"/>
                </a:lnTo>
                <a:lnTo>
                  <a:pt x="625" y="417"/>
                </a:lnTo>
                <a:lnTo>
                  <a:pt x="677" y="361"/>
                </a:lnTo>
                <a:lnTo>
                  <a:pt x="731" y="309"/>
                </a:lnTo>
                <a:lnTo>
                  <a:pt x="787" y="259"/>
                </a:lnTo>
                <a:lnTo>
                  <a:pt x="846" y="212"/>
                </a:lnTo>
                <a:lnTo>
                  <a:pt x="904" y="168"/>
                </a:lnTo>
                <a:lnTo>
                  <a:pt x="964" y="127"/>
                </a:lnTo>
                <a:lnTo>
                  <a:pt x="1025" y="91"/>
                </a:lnTo>
                <a:lnTo>
                  <a:pt x="1089" y="57"/>
                </a:lnTo>
                <a:lnTo>
                  <a:pt x="1152" y="27"/>
                </a:lnTo>
                <a:lnTo>
                  <a:pt x="1218" y="0"/>
                </a:lnTo>
                <a:lnTo>
                  <a:pt x="1450" y="612"/>
                </a:lnTo>
                <a:lnTo>
                  <a:pt x="1399" y="625"/>
                </a:lnTo>
                <a:lnTo>
                  <a:pt x="1349" y="642"/>
                </a:lnTo>
                <a:lnTo>
                  <a:pt x="1299" y="663"/>
                </a:lnTo>
                <a:lnTo>
                  <a:pt x="1251" y="685"/>
                </a:lnTo>
                <a:lnTo>
                  <a:pt x="1203" y="711"/>
                </a:lnTo>
                <a:lnTo>
                  <a:pt x="1156" y="739"/>
                </a:lnTo>
                <a:lnTo>
                  <a:pt x="1111" y="771"/>
                </a:lnTo>
                <a:lnTo>
                  <a:pt x="1067" y="805"/>
                </a:lnTo>
                <a:lnTo>
                  <a:pt x="1024" y="841"/>
                </a:lnTo>
                <a:lnTo>
                  <a:pt x="982" y="879"/>
                </a:lnTo>
                <a:lnTo>
                  <a:pt x="942" y="920"/>
                </a:lnTo>
                <a:lnTo>
                  <a:pt x="903" y="964"/>
                </a:lnTo>
                <a:lnTo>
                  <a:pt x="865" y="1009"/>
                </a:lnTo>
                <a:lnTo>
                  <a:pt x="828" y="1058"/>
                </a:lnTo>
                <a:lnTo>
                  <a:pt x="793" y="1107"/>
                </a:lnTo>
                <a:lnTo>
                  <a:pt x="760" y="1159"/>
                </a:lnTo>
                <a:lnTo>
                  <a:pt x="728" y="1213"/>
                </a:lnTo>
                <a:lnTo>
                  <a:pt x="698" y="1268"/>
                </a:lnTo>
                <a:lnTo>
                  <a:pt x="670" y="1327"/>
                </a:lnTo>
                <a:lnTo>
                  <a:pt x="643" y="1385"/>
                </a:lnTo>
                <a:lnTo>
                  <a:pt x="618" y="1447"/>
                </a:lnTo>
                <a:lnTo>
                  <a:pt x="595" y="1510"/>
                </a:lnTo>
                <a:lnTo>
                  <a:pt x="575" y="1572"/>
                </a:lnTo>
                <a:lnTo>
                  <a:pt x="556" y="1638"/>
                </a:lnTo>
                <a:lnTo>
                  <a:pt x="539" y="1705"/>
                </a:lnTo>
                <a:lnTo>
                  <a:pt x="524" y="1773"/>
                </a:lnTo>
                <a:lnTo>
                  <a:pt x="512" y="1843"/>
                </a:lnTo>
                <a:lnTo>
                  <a:pt x="501" y="1913"/>
                </a:lnTo>
                <a:lnTo>
                  <a:pt x="492" y="1985"/>
                </a:lnTo>
                <a:lnTo>
                  <a:pt x="486" y="2056"/>
                </a:lnTo>
                <a:lnTo>
                  <a:pt x="483" y="2131"/>
                </a:lnTo>
                <a:lnTo>
                  <a:pt x="482" y="2204"/>
                </a:lnTo>
                <a:lnTo>
                  <a:pt x="483" y="2279"/>
                </a:lnTo>
                <a:lnTo>
                  <a:pt x="486" y="2353"/>
                </a:lnTo>
                <a:lnTo>
                  <a:pt x="492" y="2425"/>
                </a:lnTo>
                <a:lnTo>
                  <a:pt x="501" y="2497"/>
                </a:lnTo>
                <a:lnTo>
                  <a:pt x="512" y="2568"/>
                </a:lnTo>
                <a:lnTo>
                  <a:pt x="524" y="2637"/>
                </a:lnTo>
                <a:lnTo>
                  <a:pt x="539" y="2706"/>
                </a:lnTo>
                <a:lnTo>
                  <a:pt x="556" y="2772"/>
                </a:lnTo>
                <a:lnTo>
                  <a:pt x="575" y="2837"/>
                </a:lnTo>
                <a:lnTo>
                  <a:pt x="596" y="2902"/>
                </a:lnTo>
                <a:lnTo>
                  <a:pt x="619" y="2965"/>
                </a:lnTo>
                <a:lnTo>
                  <a:pt x="644" y="3026"/>
                </a:lnTo>
                <a:lnTo>
                  <a:pt x="670" y="3085"/>
                </a:lnTo>
                <a:lnTo>
                  <a:pt x="699" y="3143"/>
                </a:lnTo>
                <a:lnTo>
                  <a:pt x="729" y="3199"/>
                </a:lnTo>
                <a:lnTo>
                  <a:pt x="761" y="3253"/>
                </a:lnTo>
                <a:lnTo>
                  <a:pt x="795" y="3304"/>
                </a:lnTo>
                <a:lnTo>
                  <a:pt x="830" y="3354"/>
                </a:lnTo>
                <a:lnTo>
                  <a:pt x="866" y="3402"/>
                </a:lnTo>
                <a:lnTo>
                  <a:pt x="904" y="3447"/>
                </a:lnTo>
                <a:lnTo>
                  <a:pt x="943" y="3491"/>
                </a:lnTo>
                <a:lnTo>
                  <a:pt x="984" y="3532"/>
                </a:lnTo>
                <a:lnTo>
                  <a:pt x="1026" y="3572"/>
                </a:lnTo>
                <a:lnTo>
                  <a:pt x="1070" y="3607"/>
                </a:lnTo>
                <a:lnTo>
                  <a:pt x="1114" y="3640"/>
                </a:lnTo>
                <a:lnTo>
                  <a:pt x="1160" y="3673"/>
                </a:lnTo>
                <a:lnTo>
                  <a:pt x="1206" y="3700"/>
                </a:lnTo>
                <a:lnTo>
                  <a:pt x="1254" y="3727"/>
                </a:lnTo>
                <a:lnTo>
                  <a:pt x="1302" y="3749"/>
                </a:lnTo>
                <a:lnTo>
                  <a:pt x="1352" y="3769"/>
                </a:lnTo>
                <a:lnTo>
                  <a:pt x="1403" y="3785"/>
                </a:lnTo>
                <a:lnTo>
                  <a:pt x="1454" y="3800"/>
                </a:lnTo>
                <a:lnTo>
                  <a:pt x="1221" y="4411"/>
                </a:lnTo>
                <a:close/>
              </a:path>
            </a:pathLst>
          </a:custGeom>
          <a:solidFill>
            <a:srgbClr val="BC835C"/>
          </a:solidFill>
          <a:ln w="9525">
            <a:noFill/>
            <a:round/>
            <a:headEnd/>
            <a:tailEnd/>
          </a:ln>
        </xdr:spPr>
      </xdr:sp>
      <xdr:sp macro="" textlink="">
        <xdr:nvSpPr>
          <xdr:cNvPr id="1115" name="Freeform 10"/>
          <xdr:cNvSpPr>
            <a:spLocks/>
          </xdr:cNvSpPr>
        </xdr:nvSpPr>
        <xdr:spPr bwMode="auto">
          <a:xfrm>
            <a:off x="9903" y="6599"/>
            <a:ext cx="2043" cy="3406"/>
          </a:xfrm>
          <a:custGeom>
            <a:avLst/>
            <a:gdLst>
              <a:gd name="T0" fmla="*/ 1547 w 2043"/>
              <a:gd name="T1" fmla="*/ 3354 h 6812"/>
              <a:gd name="T2" fmla="*/ 1283 w 2043"/>
              <a:gd name="T3" fmla="*/ 3259 h 6812"/>
              <a:gd name="T4" fmla="*/ 1037 w 2043"/>
              <a:gd name="T5" fmla="*/ 3144 h 6812"/>
              <a:gd name="T6" fmla="*/ 811 w 2043"/>
              <a:gd name="T7" fmla="*/ 3011 h 6812"/>
              <a:gd name="T8" fmla="*/ 609 w 2043"/>
              <a:gd name="T9" fmla="*/ 2861 h 6812"/>
              <a:gd name="T10" fmla="*/ 433 w 2043"/>
              <a:gd name="T11" fmla="*/ 2697 h 6812"/>
              <a:gd name="T12" fmla="*/ 283 w 2043"/>
              <a:gd name="T13" fmla="*/ 2519 h 6812"/>
              <a:gd name="T14" fmla="*/ 162 w 2043"/>
              <a:gd name="T15" fmla="*/ 2329 h 6812"/>
              <a:gd name="T16" fmla="*/ 74 w 2043"/>
              <a:gd name="T17" fmla="*/ 2129 h 6812"/>
              <a:gd name="T18" fmla="*/ 19 w 2043"/>
              <a:gd name="T19" fmla="*/ 1919 h 6812"/>
              <a:gd name="T20" fmla="*/ 0 w 2043"/>
              <a:gd name="T21" fmla="*/ 1702 h 6812"/>
              <a:gd name="T22" fmla="*/ 19 w 2043"/>
              <a:gd name="T23" fmla="*/ 1486 h 6812"/>
              <a:gd name="T24" fmla="*/ 74 w 2043"/>
              <a:gd name="T25" fmla="*/ 1277 h 6812"/>
              <a:gd name="T26" fmla="*/ 162 w 2043"/>
              <a:gd name="T27" fmla="*/ 1076 h 6812"/>
              <a:gd name="T28" fmla="*/ 283 w 2043"/>
              <a:gd name="T29" fmla="*/ 887 h 6812"/>
              <a:gd name="T30" fmla="*/ 432 w 2043"/>
              <a:gd name="T31" fmla="*/ 709 h 6812"/>
              <a:gd name="T32" fmla="*/ 608 w 2043"/>
              <a:gd name="T33" fmla="*/ 545 h 6812"/>
              <a:gd name="T34" fmla="*/ 810 w 2043"/>
              <a:gd name="T35" fmla="*/ 396 h 6812"/>
              <a:gd name="T36" fmla="*/ 1034 w 2043"/>
              <a:gd name="T37" fmla="*/ 263 h 6812"/>
              <a:gd name="T38" fmla="*/ 1280 w 2043"/>
              <a:gd name="T39" fmla="*/ 148 h 6812"/>
              <a:gd name="T40" fmla="*/ 1544 w 2043"/>
              <a:gd name="T41" fmla="*/ 52 h 6812"/>
              <a:gd name="T42" fmla="*/ 2040 w 2043"/>
              <a:gd name="T43" fmla="*/ 408 h 6812"/>
              <a:gd name="T44" fmla="*/ 1821 w 2043"/>
              <a:gd name="T45" fmla="*/ 465 h 6812"/>
              <a:gd name="T46" fmla="*/ 1616 w 2043"/>
              <a:gd name="T47" fmla="*/ 539 h 6812"/>
              <a:gd name="T48" fmla="*/ 1426 w 2043"/>
              <a:gd name="T49" fmla="*/ 629 h 6812"/>
              <a:gd name="T50" fmla="*/ 1252 w 2043"/>
              <a:gd name="T51" fmla="*/ 733 h 6812"/>
              <a:gd name="T52" fmla="*/ 1098 w 2043"/>
              <a:gd name="T53" fmla="*/ 850 h 6812"/>
              <a:gd name="T54" fmla="*/ 964 w 2043"/>
              <a:gd name="T55" fmla="*/ 979 h 6812"/>
              <a:gd name="T56" fmla="*/ 850 w 2043"/>
              <a:gd name="T57" fmla="*/ 1119 h 6812"/>
              <a:gd name="T58" fmla="*/ 763 w 2043"/>
              <a:gd name="T59" fmla="*/ 1269 h 6812"/>
              <a:gd name="T60" fmla="*/ 700 w 2043"/>
              <a:gd name="T61" fmla="*/ 1426 h 6812"/>
              <a:gd name="T62" fmla="*/ 666 w 2043"/>
              <a:gd name="T63" fmla="*/ 1590 h 6812"/>
              <a:gd name="T64" fmla="*/ 661 w 2043"/>
              <a:gd name="T65" fmla="*/ 1759 h 6812"/>
              <a:gd name="T66" fmla="*/ 687 w 2043"/>
              <a:gd name="T67" fmla="*/ 1926 h 6812"/>
              <a:gd name="T68" fmla="*/ 739 w 2043"/>
              <a:gd name="T69" fmla="*/ 2086 h 6812"/>
              <a:gd name="T70" fmla="*/ 820 w 2043"/>
              <a:gd name="T71" fmla="*/ 2238 h 6812"/>
              <a:gd name="T72" fmla="*/ 923 w 2043"/>
              <a:gd name="T73" fmla="*/ 2382 h 6812"/>
              <a:gd name="T74" fmla="*/ 1051 w 2043"/>
              <a:gd name="T75" fmla="*/ 2514 h 6812"/>
              <a:gd name="T76" fmla="*/ 1200 w 2043"/>
              <a:gd name="T77" fmla="*/ 2635 h 6812"/>
              <a:gd name="T78" fmla="*/ 1367 w 2043"/>
              <a:gd name="T79" fmla="*/ 2744 h 6812"/>
              <a:gd name="T80" fmla="*/ 1554 w 2043"/>
              <a:gd name="T81" fmla="*/ 2839 h 6812"/>
              <a:gd name="T82" fmla="*/ 1754 w 2043"/>
              <a:gd name="T83" fmla="*/ 2918 h 6812"/>
              <a:gd name="T84" fmla="*/ 1969 w 2043"/>
              <a:gd name="T85" fmla="*/ 2981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2043"/>
              <a:gd name="T130" fmla="*/ 0 h 6812"/>
              <a:gd name="T131" fmla="*/ 2043 w 2043"/>
              <a:gd name="T132" fmla="*/ 6812 h 6812"/>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2043" h="6812">
                <a:moveTo>
                  <a:pt x="1733" y="6812"/>
                </a:moveTo>
                <a:lnTo>
                  <a:pt x="1639" y="6762"/>
                </a:lnTo>
                <a:lnTo>
                  <a:pt x="1547" y="6708"/>
                </a:lnTo>
                <a:lnTo>
                  <a:pt x="1457" y="6649"/>
                </a:lnTo>
                <a:lnTo>
                  <a:pt x="1368" y="6585"/>
                </a:lnTo>
                <a:lnTo>
                  <a:pt x="1283" y="6518"/>
                </a:lnTo>
                <a:lnTo>
                  <a:pt x="1198" y="6445"/>
                </a:lnTo>
                <a:lnTo>
                  <a:pt x="1117" y="6369"/>
                </a:lnTo>
                <a:lnTo>
                  <a:pt x="1037" y="6287"/>
                </a:lnTo>
                <a:lnTo>
                  <a:pt x="959" y="6202"/>
                </a:lnTo>
                <a:lnTo>
                  <a:pt x="884" y="6114"/>
                </a:lnTo>
                <a:lnTo>
                  <a:pt x="811" y="6022"/>
                </a:lnTo>
                <a:lnTo>
                  <a:pt x="742" y="5926"/>
                </a:lnTo>
                <a:lnTo>
                  <a:pt x="674" y="5826"/>
                </a:lnTo>
                <a:lnTo>
                  <a:pt x="609" y="5722"/>
                </a:lnTo>
                <a:lnTo>
                  <a:pt x="548" y="5616"/>
                </a:lnTo>
                <a:lnTo>
                  <a:pt x="489" y="5506"/>
                </a:lnTo>
                <a:lnTo>
                  <a:pt x="433" y="5393"/>
                </a:lnTo>
                <a:lnTo>
                  <a:pt x="380" y="5278"/>
                </a:lnTo>
                <a:lnTo>
                  <a:pt x="329" y="5159"/>
                </a:lnTo>
                <a:lnTo>
                  <a:pt x="283" y="5038"/>
                </a:lnTo>
                <a:lnTo>
                  <a:pt x="239" y="4914"/>
                </a:lnTo>
                <a:lnTo>
                  <a:pt x="199" y="4788"/>
                </a:lnTo>
                <a:lnTo>
                  <a:pt x="162" y="4658"/>
                </a:lnTo>
                <a:lnTo>
                  <a:pt x="129" y="4526"/>
                </a:lnTo>
                <a:lnTo>
                  <a:pt x="100" y="4393"/>
                </a:lnTo>
                <a:lnTo>
                  <a:pt x="74" y="4257"/>
                </a:lnTo>
                <a:lnTo>
                  <a:pt x="52" y="4119"/>
                </a:lnTo>
                <a:lnTo>
                  <a:pt x="33" y="3980"/>
                </a:lnTo>
                <a:lnTo>
                  <a:pt x="19" y="3839"/>
                </a:lnTo>
                <a:lnTo>
                  <a:pt x="9" y="3695"/>
                </a:lnTo>
                <a:lnTo>
                  <a:pt x="2" y="3550"/>
                </a:lnTo>
                <a:lnTo>
                  <a:pt x="0" y="3404"/>
                </a:lnTo>
                <a:lnTo>
                  <a:pt x="2" y="3259"/>
                </a:lnTo>
                <a:lnTo>
                  <a:pt x="9" y="3115"/>
                </a:lnTo>
                <a:lnTo>
                  <a:pt x="19" y="2971"/>
                </a:lnTo>
                <a:lnTo>
                  <a:pt x="33" y="2831"/>
                </a:lnTo>
                <a:lnTo>
                  <a:pt x="52" y="2691"/>
                </a:lnTo>
                <a:lnTo>
                  <a:pt x="74" y="2553"/>
                </a:lnTo>
                <a:lnTo>
                  <a:pt x="100" y="2417"/>
                </a:lnTo>
                <a:lnTo>
                  <a:pt x="129" y="2284"/>
                </a:lnTo>
                <a:lnTo>
                  <a:pt x="162" y="2152"/>
                </a:lnTo>
                <a:lnTo>
                  <a:pt x="199" y="2024"/>
                </a:lnTo>
                <a:lnTo>
                  <a:pt x="239" y="1898"/>
                </a:lnTo>
                <a:lnTo>
                  <a:pt x="283" y="1774"/>
                </a:lnTo>
                <a:lnTo>
                  <a:pt x="329" y="1652"/>
                </a:lnTo>
                <a:lnTo>
                  <a:pt x="379" y="1534"/>
                </a:lnTo>
                <a:lnTo>
                  <a:pt x="432" y="1418"/>
                </a:lnTo>
                <a:lnTo>
                  <a:pt x="488" y="1306"/>
                </a:lnTo>
                <a:lnTo>
                  <a:pt x="547" y="1196"/>
                </a:lnTo>
                <a:lnTo>
                  <a:pt x="608" y="1089"/>
                </a:lnTo>
                <a:lnTo>
                  <a:pt x="673" y="987"/>
                </a:lnTo>
                <a:lnTo>
                  <a:pt x="740" y="886"/>
                </a:lnTo>
                <a:lnTo>
                  <a:pt x="810" y="791"/>
                </a:lnTo>
                <a:lnTo>
                  <a:pt x="882" y="699"/>
                </a:lnTo>
                <a:lnTo>
                  <a:pt x="957" y="609"/>
                </a:lnTo>
                <a:lnTo>
                  <a:pt x="1034" y="525"/>
                </a:lnTo>
                <a:lnTo>
                  <a:pt x="1115" y="444"/>
                </a:lnTo>
                <a:lnTo>
                  <a:pt x="1196" y="367"/>
                </a:lnTo>
                <a:lnTo>
                  <a:pt x="1280" y="295"/>
                </a:lnTo>
                <a:lnTo>
                  <a:pt x="1366" y="226"/>
                </a:lnTo>
                <a:lnTo>
                  <a:pt x="1454" y="162"/>
                </a:lnTo>
                <a:lnTo>
                  <a:pt x="1544" y="103"/>
                </a:lnTo>
                <a:lnTo>
                  <a:pt x="1636" y="49"/>
                </a:lnTo>
                <a:lnTo>
                  <a:pt x="1729" y="0"/>
                </a:lnTo>
                <a:lnTo>
                  <a:pt x="2040" y="816"/>
                </a:lnTo>
                <a:lnTo>
                  <a:pt x="1966" y="849"/>
                </a:lnTo>
                <a:lnTo>
                  <a:pt x="1893" y="887"/>
                </a:lnTo>
                <a:lnTo>
                  <a:pt x="1821" y="930"/>
                </a:lnTo>
                <a:lnTo>
                  <a:pt x="1751" y="975"/>
                </a:lnTo>
                <a:lnTo>
                  <a:pt x="1683" y="1025"/>
                </a:lnTo>
                <a:lnTo>
                  <a:pt x="1616" y="1077"/>
                </a:lnTo>
                <a:lnTo>
                  <a:pt x="1550" y="1134"/>
                </a:lnTo>
                <a:lnTo>
                  <a:pt x="1487" y="1194"/>
                </a:lnTo>
                <a:lnTo>
                  <a:pt x="1426" y="1257"/>
                </a:lnTo>
                <a:lnTo>
                  <a:pt x="1366" y="1323"/>
                </a:lnTo>
                <a:lnTo>
                  <a:pt x="1308" y="1393"/>
                </a:lnTo>
                <a:lnTo>
                  <a:pt x="1252" y="1465"/>
                </a:lnTo>
                <a:lnTo>
                  <a:pt x="1198" y="1541"/>
                </a:lnTo>
                <a:lnTo>
                  <a:pt x="1146" y="1618"/>
                </a:lnTo>
                <a:lnTo>
                  <a:pt x="1098" y="1700"/>
                </a:lnTo>
                <a:lnTo>
                  <a:pt x="1050" y="1784"/>
                </a:lnTo>
                <a:lnTo>
                  <a:pt x="1006" y="1870"/>
                </a:lnTo>
                <a:lnTo>
                  <a:pt x="964" y="1958"/>
                </a:lnTo>
                <a:lnTo>
                  <a:pt x="923" y="2048"/>
                </a:lnTo>
                <a:lnTo>
                  <a:pt x="885" y="2142"/>
                </a:lnTo>
                <a:lnTo>
                  <a:pt x="850" y="2237"/>
                </a:lnTo>
                <a:lnTo>
                  <a:pt x="819" y="2335"/>
                </a:lnTo>
                <a:lnTo>
                  <a:pt x="789" y="2435"/>
                </a:lnTo>
                <a:lnTo>
                  <a:pt x="763" y="2537"/>
                </a:lnTo>
                <a:lnTo>
                  <a:pt x="739" y="2639"/>
                </a:lnTo>
                <a:lnTo>
                  <a:pt x="718" y="2745"/>
                </a:lnTo>
                <a:lnTo>
                  <a:pt x="700" y="2851"/>
                </a:lnTo>
                <a:lnTo>
                  <a:pt x="685" y="2960"/>
                </a:lnTo>
                <a:lnTo>
                  <a:pt x="675" y="3068"/>
                </a:lnTo>
                <a:lnTo>
                  <a:pt x="666" y="3179"/>
                </a:lnTo>
                <a:lnTo>
                  <a:pt x="661" y="3292"/>
                </a:lnTo>
                <a:lnTo>
                  <a:pt x="659" y="3404"/>
                </a:lnTo>
                <a:lnTo>
                  <a:pt x="661" y="3518"/>
                </a:lnTo>
                <a:lnTo>
                  <a:pt x="666" y="3631"/>
                </a:lnTo>
                <a:lnTo>
                  <a:pt x="675" y="3742"/>
                </a:lnTo>
                <a:lnTo>
                  <a:pt x="687" y="3852"/>
                </a:lnTo>
                <a:lnTo>
                  <a:pt x="700" y="3960"/>
                </a:lnTo>
                <a:lnTo>
                  <a:pt x="718" y="4067"/>
                </a:lnTo>
                <a:lnTo>
                  <a:pt x="739" y="4171"/>
                </a:lnTo>
                <a:lnTo>
                  <a:pt x="763" y="4274"/>
                </a:lnTo>
                <a:lnTo>
                  <a:pt x="790" y="4377"/>
                </a:lnTo>
                <a:lnTo>
                  <a:pt x="820" y="4476"/>
                </a:lnTo>
                <a:lnTo>
                  <a:pt x="851" y="4573"/>
                </a:lnTo>
                <a:lnTo>
                  <a:pt x="886" y="4669"/>
                </a:lnTo>
                <a:lnTo>
                  <a:pt x="923" y="4763"/>
                </a:lnTo>
                <a:lnTo>
                  <a:pt x="964" y="4854"/>
                </a:lnTo>
                <a:lnTo>
                  <a:pt x="1007" y="4941"/>
                </a:lnTo>
                <a:lnTo>
                  <a:pt x="1051" y="5028"/>
                </a:lnTo>
                <a:lnTo>
                  <a:pt x="1099" y="5112"/>
                </a:lnTo>
                <a:lnTo>
                  <a:pt x="1149" y="5193"/>
                </a:lnTo>
                <a:lnTo>
                  <a:pt x="1200" y="5270"/>
                </a:lnTo>
                <a:lnTo>
                  <a:pt x="1254" y="5346"/>
                </a:lnTo>
                <a:lnTo>
                  <a:pt x="1310" y="5418"/>
                </a:lnTo>
                <a:lnTo>
                  <a:pt x="1367" y="5488"/>
                </a:lnTo>
                <a:lnTo>
                  <a:pt x="1428" y="5554"/>
                </a:lnTo>
                <a:lnTo>
                  <a:pt x="1490" y="5617"/>
                </a:lnTo>
                <a:lnTo>
                  <a:pt x="1554" y="5677"/>
                </a:lnTo>
                <a:lnTo>
                  <a:pt x="1618" y="5734"/>
                </a:lnTo>
                <a:lnTo>
                  <a:pt x="1686" y="5787"/>
                </a:lnTo>
                <a:lnTo>
                  <a:pt x="1754" y="5836"/>
                </a:lnTo>
                <a:lnTo>
                  <a:pt x="1824" y="5882"/>
                </a:lnTo>
                <a:lnTo>
                  <a:pt x="1896" y="5924"/>
                </a:lnTo>
                <a:lnTo>
                  <a:pt x="1969" y="5962"/>
                </a:lnTo>
                <a:lnTo>
                  <a:pt x="2043" y="5996"/>
                </a:lnTo>
                <a:lnTo>
                  <a:pt x="1733" y="6812"/>
                </a:lnTo>
                <a:close/>
              </a:path>
            </a:pathLst>
          </a:custGeom>
          <a:solidFill>
            <a:srgbClr val="C0A264"/>
          </a:solidFill>
          <a:ln w="9525">
            <a:noFill/>
            <a:round/>
            <a:headEnd/>
            <a:tailEnd/>
          </a:ln>
        </xdr:spPr>
      </xdr:sp>
      <xdr:sp macro="" textlink="">
        <xdr:nvSpPr>
          <xdr:cNvPr id="1116" name="Freeform 11"/>
          <xdr:cNvSpPr>
            <a:spLocks/>
          </xdr:cNvSpPr>
        </xdr:nvSpPr>
        <xdr:spPr bwMode="auto">
          <a:xfrm>
            <a:off x="8086" y="6648"/>
            <a:ext cx="1791" cy="3257"/>
          </a:xfrm>
          <a:custGeom>
            <a:avLst/>
            <a:gdLst>
              <a:gd name="T0" fmla="*/ 492 w 1791"/>
              <a:gd name="T1" fmla="*/ 3169 h 6515"/>
              <a:gd name="T2" fmla="*/ 400 w 1791"/>
              <a:gd name="T3" fmla="*/ 3049 h 6515"/>
              <a:gd name="T4" fmla="*/ 315 w 1791"/>
              <a:gd name="T5" fmla="*/ 2925 h 6515"/>
              <a:gd name="T6" fmla="*/ 238 w 1791"/>
              <a:gd name="T7" fmla="*/ 2800 h 6515"/>
              <a:gd name="T8" fmla="*/ 168 w 1791"/>
              <a:gd name="T9" fmla="*/ 2670 h 6515"/>
              <a:gd name="T10" fmla="*/ 107 w 1791"/>
              <a:gd name="T11" fmla="*/ 2539 h 6515"/>
              <a:gd name="T12" fmla="*/ 54 w 1791"/>
              <a:gd name="T13" fmla="*/ 2405 h 6515"/>
              <a:gd name="T14" fmla="*/ 10 w 1791"/>
              <a:gd name="T15" fmla="*/ 2269 h 6515"/>
              <a:gd name="T16" fmla="*/ 112 w 1791"/>
              <a:gd name="T17" fmla="*/ 2217 h 6515"/>
              <a:gd name="T18" fmla="*/ 252 w 1791"/>
              <a:gd name="T19" fmla="*/ 2179 h 6515"/>
              <a:gd name="T20" fmla="*/ 377 w 1791"/>
              <a:gd name="T21" fmla="*/ 2125 h 6515"/>
              <a:gd name="T22" fmla="*/ 487 w 1791"/>
              <a:gd name="T23" fmla="*/ 2057 h 6515"/>
              <a:gd name="T24" fmla="*/ 579 w 1791"/>
              <a:gd name="T25" fmla="*/ 1976 h 6515"/>
              <a:gd name="T26" fmla="*/ 649 w 1791"/>
              <a:gd name="T27" fmla="*/ 1886 h 6515"/>
              <a:gd name="T28" fmla="*/ 697 w 1791"/>
              <a:gd name="T29" fmla="*/ 1787 h 6515"/>
              <a:gd name="T30" fmla="*/ 718 w 1791"/>
              <a:gd name="T31" fmla="*/ 1682 h 6515"/>
              <a:gd name="T32" fmla="*/ 710 w 1791"/>
              <a:gd name="T33" fmla="*/ 1573 h 6515"/>
              <a:gd name="T34" fmla="*/ 677 w 1791"/>
              <a:gd name="T35" fmla="*/ 1470 h 6515"/>
              <a:gd name="T36" fmla="*/ 617 w 1791"/>
              <a:gd name="T37" fmla="*/ 1376 h 6515"/>
              <a:gd name="T38" fmla="*/ 535 w 1791"/>
              <a:gd name="T39" fmla="*/ 1290 h 6515"/>
              <a:gd name="T40" fmla="*/ 434 w 1791"/>
              <a:gd name="T41" fmla="*/ 1216 h 6515"/>
              <a:gd name="T42" fmla="*/ 316 w 1791"/>
              <a:gd name="T43" fmla="*/ 1154 h 6515"/>
              <a:gd name="T44" fmla="*/ 183 w 1791"/>
              <a:gd name="T45" fmla="*/ 1108 h 6515"/>
              <a:gd name="T46" fmla="*/ 38 w 1791"/>
              <a:gd name="T47" fmla="*/ 1078 h 6515"/>
              <a:gd name="T48" fmla="*/ 33 w 1791"/>
              <a:gd name="T49" fmla="*/ 965 h 6515"/>
              <a:gd name="T50" fmla="*/ 85 w 1791"/>
              <a:gd name="T51" fmla="*/ 823 h 6515"/>
              <a:gd name="T52" fmla="*/ 146 w 1791"/>
              <a:gd name="T53" fmla="*/ 683 h 6515"/>
              <a:gd name="T54" fmla="*/ 217 w 1791"/>
              <a:gd name="T55" fmla="*/ 547 h 6515"/>
              <a:gd name="T56" fmla="*/ 295 w 1791"/>
              <a:gd name="T57" fmla="*/ 412 h 6515"/>
              <a:gd name="T58" fmla="*/ 383 w 1791"/>
              <a:gd name="T59" fmla="*/ 282 h 6515"/>
              <a:gd name="T60" fmla="*/ 479 w 1791"/>
              <a:gd name="T61" fmla="*/ 154 h 6515"/>
              <a:gd name="T62" fmla="*/ 584 w 1791"/>
              <a:gd name="T63" fmla="*/ 30 h 6515"/>
              <a:gd name="T64" fmla="*/ 1791 w 1791"/>
              <a:gd name="T65" fmla="*/ 592 h 6515"/>
              <a:gd name="T66" fmla="*/ 1697 w 1791"/>
              <a:gd name="T67" fmla="*/ 711 h 6515"/>
              <a:gd name="T68" fmla="*/ 1614 w 1791"/>
              <a:gd name="T69" fmla="*/ 836 h 6515"/>
              <a:gd name="T70" fmla="*/ 1544 w 1791"/>
              <a:gd name="T71" fmla="*/ 964 h 6515"/>
              <a:gd name="T72" fmla="*/ 1484 w 1791"/>
              <a:gd name="T73" fmla="*/ 1095 h 6515"/>
              <a:gd name="T74" fmla="*/ 1438 w 1791"/>
              <a:gd name="T75" fmla="*/ 1230 h 6515"/>
              <a:gd name="T76" fmla="*/ 1403 w 1791"/>
              <a:gd name="T77" fmla="*/ 1369 h 6515"/>
              <a:gd name="T78" fmla="*/ 1383 w 1791"/>
              <a:gd name="T79" fmla="*/ 1511 h 6515"/>
              <a:gd name="T80" fmla="*/ 1375 w 1791"/>
              <a:gd name="T81" fmla="*/ 1654 h 6515"/>
              <a:gd name="T82" fmla="*/ 1382 w 1791"/>
              <a:gd name="T83" fmla="*/ 1793 h 6515"/>
              <a:gd name="T84" fmla="*/ 1402 w 1791"/>
              <a:gd name="T85" fmla="*/ 1930 h 6515"/>
              <a:gd name="T86" fmla="*/ 1434 w 1791"/>
              <a:gd name="T87" fmla="*/ 2063 h 6515"/>
              <a:gd name="T88" fmla="*/ 1477 w 1791"/>
              <a:gd name="T89" fmla="*/ 2195 h 6515"/>
              <a:gd name="T90" fmla="*/ 1533 w 1791"/>
              <a:gd name="T91" fmla="*/ 2323 h 6515"/>
              <a:gd name="T92" fmla="*/ 1600 w 1791"/>
              <a:gd name="T93" fmla="*/ 2447 h 6515"/>
              <a:gd name="T94" fmla="*/ 1677 w 1791"/>
              <a:gd name="T95" fmla="*/ 2568 h 6515"/>
              <a:gd name="T96" fmla="*/ 1765 w 1791"/>
              <a:gd name="T97" fmla="*/ 2684 h 6515"/>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791"/>
              <a:gd name="T148" fmla="*/ 0 h 6515"/>
              <a:gd name="T149" fmla="*/ 1791 w 1791"/>
              <a:gd name="T150" fmla="*/ 6515 h 6515"/>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791" h="6515">
                <a:moveTo>
                  <a:pt x="566" y="6515"/>
                </a:moveTo>
                <a:lnTo>
                  <a:pt x="540" y="6457"/>
                </a:lnTo>
                <a:lnTo>
                  <a:pt x="516" y="6398"/>
                </a:lnTo>
                <a:lnTo>
                  <a:pt x="492" y="6339"/>
                </a:lnTo>
                <a:lnTo>
                  <a:pt x="467" y="6280"/>
                </a:lnTo>
                <a:lnTo>
                  <a:pt x="444" y="6220"/>
                </a:lnTo>
                <a:lnTo>
                  <a:pt x="422" y="6159"/>
                </a:lnTo>
                <a:lnTo>
                  <a:pt x="400" y="6099"/>
                </a:lnTo>
                <a:lnTo>
                  <a:pt x="377" y="6037"/>
                </a:lnTo>
                <a:lnTo>
                  <a:pt x="356" y="5976"/>
                </a:lnTo>
                <a:lnTo>
                  <a:pt x="335" y="5914"/>
                </a:lnTo>
                <a:lnTo>
                  <a:pt x="315" y="5851"/>
                </a:lnTo>
                <a:lnTo>
                  <a:pt x="295" y="5789"/>
                </a:lnTo>
                <a:lnTo>
                  <a:pt x="275" y="5726"/>
                </a:lnTo>
                <a:lnTo>
                  <a:pt x="256" y="5663"/>
                </a:lnTo>
                <a:lnTo>
                  <a:pt x="238" y="5600"/>
                </a:lnTo>
                <a:lnTo>
                  <a:pt x="220" y="5536"/>
                </a:lnTo>
                <a:lnTo>
                  <a:pt x="202" y="5471"/>
                </a:lnTo>
                <a:lnTo>
                  <a:pt x="185" y="5407"/>
                </a:lnTo>
                <a:lnTo>
                  <a:pt x="168" y="5341"/>
                </a:lnTo>
                <a:lnTo>
                  <a:pt x="152" y="5277"/>
                </a:lnTo>
                <a:lnTo>
                  <a:pt x="136" y="5211"/>
                </a:lnTo>
                <a:lnTo>
                  <a:pt x="122" y="5145"/>
                </a:lnTo>
                <a:lnTo>
                  <a:pt x="107" y="5079"/>
                </a:lnTo>
                <a:lnTo>
                  <a:pt x="93" y="5012"/>
                </a:lnTo>
                <a:lnTo>
                  <a:pt x="79" y="4945"/>
                </a:lnTo>
                <a:lnTo>
                  <a:pt x="67" y="4879"/>
                </a:lnTo>
                <a:lnTo>
                  <a:pt x="54" y="4810"/>
                </a:lnTo>
                <a:lnTo>
                  <a:pt x="42" y="4743"/>
                </a:lnTo>
                <a:lnTo>
                  <a:pt x="31" y="4676"/>
                </a:lnTo>
                <a:lnTo>
                  <a:pt x="20" y="4607"/>
                </a:lnTo>
                <a:lnTo>
                  <a:pt x="10" y="4538"/>
                </a:lnTo>
                <a:lnTo>
                  <a:pt x="0" y="4469"/>
                </a:lnTo>
                <a:lnTo>
                  <a:pt x="38" y="4461"/>
                </a:lnTo>
                <a:lnTo>
                  <a:pt x="75" y="4449"/>
                </a:lnTo>
                <a:lnTo>
                  <a:pt x="112" y="4434"/>
                </a:lnTo>
                <a:lnTo>
                  <a:pt x="148" y="4418"/>
                </a:lnTo>
                <a:lnTo>
                  <a:pt x="183" y="4401"/>
                </a:lnTo>
                <a:lnTo>
                  <a:pt x="218" y="4380"/>
                </a:lnTo>
                <a:lnTo>
                  <a:pt x="252" y="4358"/>
                </a:lnTo>
                <a:lnTo>
                  <a:pt x="284" y="4333"/>
                </a:lnTo>
                <a:lnTo>
                  <a:pt x="316" y="4307"/>
                </a:lnTo>
                <a:lnTo>
                  <a:pt x="347" y="4279"/>
                </a:lnTo>
                <a:lnTo>
                  <a:pt x="377" y="4250"/>
                </a:lnTo>
                <a:lnTo>
                  <a:pt x="406" y="4218"/>
                </a:lnTo>
                <a:lnTo>
                  <a:pt x="434" y="4186"/>
                </a:lnTo>
                <a:lnTo>
                  <a:pt x="461" y="4151"/>
                </a:lnTo>
                <a:lnTo>
                  <a:pt x="487" y="4114"/>
                </a:lnTo>
                <a:lnTo>
                  <a:pt x="512" y="4076"/>
                </a:lnTo>
                <a:lnTo>
                  <a:pt x="535" y="4037"/>
                </a:lnTo>
                <a:lnTo>
                  <a:pt x="558" y="3996"/>
                </a:lnTo>
                <a:lnTo>
                  <a:pt x="579" y="3953"/>
                </a:lnTo>
                <a:lnTo>
                  <a:pt x="598" y="3911"/>
                </a:lnTo>
                <a:lnTo>
                  <a:pt x="617" y="3865"/>
                </a:lnTo>
                <a:lnTo>
                  <a:pt x="634" y="3820"/>
                </a:lnTo>
                <a:lnTo>
                  <a:pt x="649" y="3773"/>
                </a:lnTo>
                <a:lnTo>
                  <a:pt x="664" y="3725"/>
                </a:lnTo>
                <a:lnTo>
                  <a:pt x="677" y="3675"/>
                </a:lnTo>
                <a:lnTo>
                  <a:pt x="687" y="3626"/>
                </a:lnTo>
                <a:lnTo>
                  <a:pt x="697" y="3574"/>
                </a:lnTo>
                <a:lnTo>
                  <a:pt x="704" y="3523"/>
                </a:lnTo>
                <a:lnTo>
                  <a:pt x="710" y="3471"/>
                </a:lnTo>
                <a:lnTo>
                  <a:pt x="716" y="3418"/>
                </a:lnTo>
                <a:lnTo>
                  <a:pt x="718" y="3364"/>
                </a:lnTo>
                <a:lnTo>
                  <a:pt x="719" y="3308"/>
                </a:lnTo>
                <a:lnTo>
                  <a:pt x="718" y="3254"/>
                </a:lnTo>
                <a:lnTo>
                  <a:pt x="716" y="3200"/>
                </a:lnTo>
                <a:lnTo>
                  <a:pt x="710" y="3147"/>
                </a:lnTo>
                <a:lnTo>
                  <a:pt x="704" y="3095"/>
                </a:lnTo>
                <a:lnTo>
                  <a:pt x="697" y="3042"/>
                </a:lnTo>
                <a:lnTo>
                  <a:pt x="687" y="2992"/>
                </a:lnTo>
                <a:lnTo>
                  <a:pt x="677" y="2941"/>
                </a:lnTo>
                <a:lnTo>
                  <a:pt x="664" y="2893"/>
                </a:lnTo>
                <a:lnTo>
                  <a:pt x="649" y="2845"/>
                </a:lnTo>
                <a:lnTo>
                  <a:pt x="634" y="2798"/>
                </a:lnTo>
                <a:lnTo>
                  <a:pt x="617" y="2752"/>
                </a:lnTo>
                <a:lnTo>
                  <a:pt x="598" y="2707"/>
                </a:lnTo>
                <a:lnTo>
                  <a:pt x="579" y="2663"/>
                </a:lnTo>
                <a:lnTo>
                  <a:pt x="558" y="2622"/>
                </a:lnTo>
                <a:lnTo>
                  <a:pt x="535" y="2581"/>
                </a:lnTo>
                <a:lnTo>
                  <a:pt x="512" y="2542"/>
                </a:lnTo>
                <a:lnTo>
                  <a:pt x="487" y="2504"/>
                </a:lnTo>
                <a:lnTo>
                  <a:pt x="461" y="2467"/>
                </a:lnTo>
                <a:lnTo>
                  <a:pt x="434" y="2432"/>
                </a:lnTo>
                <a:lnTo>
                  <a:pt x="406" y="2400"/>
                </a:lnTo>
                <a:lnTo>
                  <a:pt x="377" y="2368"/>
                </a:lnTo>
                <a:lnTo>
                  <a:pt x="347" y="2339"/>
                </a:lnTo>
                <a:lnTo>
                  <a:pt x="316" y="2309"/>
                </a:lnTo>
                <a:lnTo>
                  <a:pt x="284" y="2284"/>
                </a:lnTo>
                <a:lnTo>
                  <a:pt x="252" y="2260"/>
                </a:lnTo>
                <a:lnTo>
                  <a:pt x="218" y="2238"/>
                </a:lnTo>
                <a:lnTo>
                  <a:pt x="183" y="2217"/>
                </a:lnTo>
                <a:lnTo>
                  <a:pt x="148" y="2200"/>
                </a:lnTo>
                <a:lnTo>
                  <a:pt x="112" y="2184"/>
                </a:lnTo>
                <a:lnTo>
                  <a:pt x="75" y="2169"/>
                </a:lnTo>
                <a:lnTo>
                  <a:pt x="38" y="2157"/>
                </a:lnTo>
                <a:lnTo>
                  <a:pt x="0" y="2148"/>
                </a:lnTo>
                <a:lnTo>
                  <a:pt x="10" y="2075"/>
                </a:lnTo>
                <a:lnTo>
                  <a:pt x="21" y="2004"/>
                </a:lnTo>
                <a:lnTo>
                  <a:pt x="33" y="1931"/>
                </a:lnTo>
                <a:lnTo>
                  <a:pt x="45" y="1859"/>
                </a:lnTo>
                <a:lnTo>
                  <a:pt x="58" y="1789"/>
                </a:lnTo>
                <a:lnTo>
                  <a:pt x="71" y="1717"/>
                </a:lnTo>
                <a:lnTo>
                  <a:pt x="85" y="1647"/>
                </a:lnTo>
                <a:lnTo>
                  <a:pt x="99" y="1577"/>
                </a:lnTo>
                <a:lnTo>
                  <a:pt x="114" y="1506"/>
                </a:lnTo>
                <a:lnTo>
                  <a:pt x="130" y="1436"/>
                </a:lnTo>
                <a:lnTo>
                  <a:pt x="146" y="1367"/>
                </a:lnTo>
                <a:lnTo>
                  <a:pt x="163" y="1299"/>
                </a:lnTo>
                <a:lnTo>
                  <a:pt x="180" y="1230"/>
                </a:lnTo>
                <a:lnTo>
                  <a:pt x="198" y="1161"/>
                </a:lnTo>
                <a:lnTo>
                  <a:pt x="217" y="1094"/>
                </a:lnTo>
                <a:lnTo>
                  <a:pt x="236" y="1025"/>
                </a:lnTo>
                <a:lnTo>
                  <a:pt x="255" y="958"/>
                </a:lnTo>
                <a:lnTo>
                  <a:pt x="275" y="892"/>
                </a:lnTo>
                <a:lnTo>
                  <a:pt x="295" y="825"/>
                </a:lnTo>
                <a:lnTo>
                  <a:pt x="316" y="759"/>
                </a:lnTo>
                <a:lnTo>
                  <a:pt x="338" y="693"/>
                </a:lnTo>
                <a:lnTo>
                  <a:pt x="360" y="629"/>
                </a:lnTo>
                <a:lnTo>
                  <a:pt x="383" y="565"/>
                </a:lnTo>
                <a:lnTo>
                  <a:pt x="406" y="500"/>
                </a:lnTo>
                <a:lnTo>
                  <a:pt x="430" y="436"/>
                </a:lnTo>
                <a:lnTo>
                  <a:pt x="455" y="372"/>
                </a:lnTo>
                <a:lnTo>
                  <a:pt x="479" y="309"/>
                </a:lnTo>
                <a:lnTo>
                  <a:pt x="504" y="246"/>
                </a:lnTo>
                <a:lnTo>
                  <a:pt x="531" y="184"/>
                </a:lnTo>
                <a:lnTo>
                  <a:pt x="556" y="123"/>
                </a:lnTo>
                <a:lnTo>
                  <a:pt x="584" y="61"/>
                </a:lnTo>
                <a:lnTo>
                  <a:pt x="611" y="0"/>
                </a:lnTo>
                <a:lnTo>
                  <a:pt x="1418" y="804"/>
                </a:lnTo>
                <a:lnTo>
                  <a:pt x="1594" y="456"/>
                </a:lnTo>
                <a:lnTo>
                  <a:pt x="1791" y="1185"/>
                </a:lnTo>
                <a:lnTo>
                  <a:pt x="1767" y="1243"/>
                </a:lnTo>
                <a:lnTo>
                  <a:pt x="1742" y="1303"/>
                </a:lnTo>
                <a:lnTo>
                  <a:pt x="1719" y="1363"/>
                </a:lnTo>
                <a:lnTo>
                  <a:pt x="1697" y="1423"/>
                </a:lnTo>
                <a:lnTo>
                  <a:pt x="1676" y="1484"/>
                </a:lnTo>
                <a:lnTo>
                  <a:pt x="1655" y="1546"/>
                </a:lnTo>
                <a:lnTo>
                  <a:pt x="1634" y="1609"/>
                </a:lnTo>
                <a:lnTo>
                  <a:pt x="1614" y="1672"/>
                </a:lnTo>
                <a:lnTo>
                  <a:pt x="1595" y="1735"/>
                </a:lnTo>
                <a:lnTo>
                  <a:pt x="1577" y="1799"/>
                </a:lnTo>
                <a:lnTo>
                  <a:pt x="1560" y="1863"/>
                </a:lnTo>
                <a:lnTo>
                  <a:pt x="1544" y="1928"/>
                </a:lnTo>
                <a:lnTo>
                  <a:pt x="1528" y="1993"/>
                </a:lnTo>
                <a:lnTo>
                  <a:pt x="1513" y="2058"/>
                </a:lnTo>
                <a:lnTo>
                  <a:pt x="1498" y="2125"/>
                </a:lnTo>
                <a:lnTo>
                  <a:pt x="1484" y="2191"/>
                </a:lnTo>
                <a:lnTo>
                  <a:pt x="1472" y="2258"/>
                </a:lnTo>
                <a:lnTo>
                  <a:pt x="1459" y="2325"/>
                </a:lnTo>
                <a:lnTo>
                  <a:pt x="1448" y="2394"/>
                </a:lnTo>
                <a:lnTo>
                  <a:pt x="1438" y="2461"/>
                </a:lnTo>
                <a:lnTo>
                  <a:pt x="1427" y="2530"/>
                </a:lnTo>
                <a:lnTo>
                  <a:pt x="1419" y="2599"/>
                </a:lnTo>
                <a:lnTo>
                  <a:pt x="1410" y="2669"/>
                </a:lnTo>
                <a:lnTo>
                  <a:pt x="1403" y="2739"/>
                </a:lnTo>
                <a:lnTo>
                  <a:pt x="1397" y="2808"/>
                </a:lnTo>
                <a:lnTo>
                  <a:pt x="1391" y="2880"/>
                </a:lnTo>
                <a:lnTo>
                  <a:pt x="1387" y="2950"/>
                </a:lnTo>
                <a:lnTo>
                  <a:pt x="1383" y="3022"/>
                </a:lnTo>
                <a:lnTo>
                  <a:pt x="1380" y="3093"/>
                </a:lnTo>
                <a:lnTo>
                  <a:pt x="1378" y="3165"/>
                </a:lnTo>
                <a:lnTo>
                  <a:pt x="1376" y="3237"/>
                </a:lnTo>
                <a:lnTo>
                  <a:pt x="1375" y="3308"/>
                </a:lnTo>
                <a:lnTo>
                  <a:pt x="1376" y="3378"/>
                </a:lnTo>
                <a:lnTo>
                  <a:pt x="1378" y="3449"/>
                </a:lnTo>
                <a:lnTo>
                  <a:pt x="1380" y="3517"/>
                </a:lnTo>
                <a:lnTo>
                  <a:pt x="1382" y="3586"/>
                </a:lnTo>
                <a:lnTo>
                  <a:pt x="1386" y="3655"/>
                </a:lnTo>
                <a:lnTo>
                  <a:pt x="1390" y="3724"/>
                </a:lnTo>
                <a:lnTo>
                  <a:pt x="1396" y="3792"/>
                </a:lnTo>
                <a:lnTo>
                  <a:pt x="1402" y="3860"/>
                </a:lnTo>
                <a:lnTo>
                  <a:pt x="1408" y="3927"/>
                </a:lnTo>
                <a:lnTo>
                  <a:pt x="1416" y="3994"/>
                </a:lnTo>
                <a:lnTo>
                  <a:pt x="1424" y="4061"/>
                </a:lnTo>
                <a:lnTo>
                  <a:pt x="1434" y="4127"/>
                </a:lnTo>
                <a:lnTo>
                  <a:pt x="1443" y="4194"/>
                </a:lnTo>
                <a:lnTo>
                  <a:pt x="1454" y="4260"/>
                </a:lnTo>
                <a:lnTo>
                  <a:pt x="1465" y="4325"/>
                </a:lnTo>
                <a:lnTo>
                  <a:pt x="1477" y="4390"/>
                </a:lnTo>
                <a:lnTo>
                  <a:pt x="1490" y="4455"/>
                </a:lnTo>
                <a:lnTo>
                  <a:pt x="1503" y="4519"/>
                </a:lnTo>
                <a:lnTo>
                  <a:pt x="1518" y="4582"/>
                </a:lnTo>
                <a:lnTo>
                  <a:pt x="1533" y="4646"/>
                </a:lnTo>
                <a:lnTo>
                  <a:pt x="1548" y="4709"/>
                </a:lnTo>
                <a:lnTo>
                  <a:pt x="1565" y="4771"/>
                </a:lnTo>
                <a:lnTo>
                  <a:pt x="1582" y="4834"/>
                </a:lnTo>
                <a:lnTo>
                  <a:pt x="1600" y="4895"/>
                </a:lnTo>
                <a:lnTo>
                  <a:pt x="1618" y="4955"/>
                </a:lnTo>
                <a:lnTo>
                  <a:pt x="1637" y="5016"/>
                </a:lnTo>
                <a:lnTo>
                  <a:pt x="1657" y="5076"/>
                </a:lnTo>
                <a:lnTo>
                  <a:pt x="1677" y="5136"/>
                </a:lnTo>
                <a:lnTo>
                  <a:pt x="1698" y="5195"/>
                </a:lnTo>
                <a:lnTo>
                  <a:pt x="1719" y="5253"/>
                </a:lnTo>
                <a:lnTo>
                  <a:pt x="1741" y="5312"/>
                </a:lnTo>
                <a:lnTo>
                  <a:pt x="1765" y="5369"/>
                </a:lnTo>
                <a:lnTo>
                  <a:pt x="1558" y="6125"/>
                </a:lnTo>
                <a:lnTo>
                  <a:pt x="1396" y="5733"/>
                </a:lnTo>
                <a:lnTo>
                  <a:pt x="566" y="6515"/>
                </a:lnTo>
                <a:close/>
              </a:path>
            </a:pathLst>
          </a:custGeom>
          <a:solidFill>
            <a:srgbClr val="F5C592"/>
          </a:solidFill>
          <a:ln w="9525">
            <a:noFill/>
            <a:round/>
            <a:headEnd/>
            <a:tailEnd/>
          </a:ln>
        </xdr:spPr>
      </xdr:sp>
    </xdr:grpSp>
    <xdr:clientData/>
  </xdr:twoCellAnchor>
  <xdr:twoCellAnchor>
    <xdr:from>
      <xdr:col>36</xdr:col>
      <xdr:colOff>190500</xdr:colOff>
      <xdr:row>164</xdr:row>
      <xdr:rowOff>19050</xdr:rowOff>
    </xdr:from>
    <xdr:to>
      <xdr:col>42</xdr:col>
      <xdr:colOff>285750</xdr:colOff>
      <xdr:row>172</xdr:row>
      <xdr:rowOff>85725</xdr:rowOff>
    </xdr:to>
    <xdr:sp macro="" textlink="">
      <xdr:nvSpPr>
        <xdr:cNvPr id="1036" name="Text Box 12"/>
        <xdr:cNvSpPr txBox="1">
          <a:spLocks noChangeArrowheads="1"/>
        </xdr:cNvSpPr>
      </xdr:nvSpPr>
      <xdr:spPr bwMode="auto">
        <a:xfrm>
          <a:off x="10753725" y="26165175"/>
          <a:ext cx="1981200" cy="638175"/>
        </a:xfrm>
        <a:prstGeom prst="rect">
          <a:avLst/>
        </a:prstGeom>
        <a:noFill/>
        <a:ln w="38100">
          <a:noFill/>
          <a:miter lim="800000"/>
          <a:headEnd/>
          <a:tailEnd/>
        </a:ln>
      </xdr:spPr>
      <xdr:txBody>
        <a:bodyPr vertOverflow="clip" wrap="square" lIns="91440" tIns="45720" rIns="91440" bIns="45720" anchor="t" upright="1"/>
        <a:lstStyle/>
        <a:p>
          <a:pPr algn="l" rtl="0">
            <a:defRPr sz="1000"/>
          </a:pPr>
          <a:r>
            <a:rPr lang="en-US" sz="1000" b="0" i="1" u="none" strike="noStrike" baseline="0">
              <a:solidFill>
                <a:srgbClr val="FFFFFF"/>
              </a:solidFill>
              <a:latin typeface="Helvetica"/>
              <a:cs typeface="Helvetica"/>
            </a:rPr>
            <a:t>Javier GENERO &amp; Asociados</a:t>
          </a:r>
          <a:endParaRPr lang="en-US" sz="900" b="0" i="1" u="none" strike="noStrike" baseline="0">
            <a:solidFill>
              <a:srgbClr val="FFFFFF"/>
            </a:solidFill>
            <a:latin typeface="Helvetica"/>
            <a:cs typeface="Helvetica"/>
          </a:endParaRPr>
        </a:p>
        <a:p>
          <a:pPr algn="l" rtl="0">
            <a:defRPr sz="1000"/>
          </a:pPr>
          <a:r>
            <a:rPr lang="en-US" sz="800" b="0" i="1" u="none" strike="noStrike" baseline="0">
              <a:solidFill>
                <a:srgbClr val="FFFFFF"/>
              </a:solidFill>
              <a:latin typeface="Helvetica"/>
              <a:cs typeface="Helvetica"/>
            </a:rPr>
            <a:t>Estrategia, Comunicación y Liderazgo </a:t>
          </a:r>
        </a:p>
        <a:p>
          <a:pPr algn="l" rtl="0">
            <a:defRPr sz="1000"/>
          </a:pPr>
          <a:r>
            <a:rPr lang="en-US" sz="800" b="0" i="1" u="none" strike="noStrike" baseline="0">
              <a:solidFill>
                <a:srgbClr val="FFFFFF"/>
              </a:solidFill>
              <a:latin typeface="Helvetica"/>
              <a:cs typeface="Helvetica"/>
            </a:rPr>
            <a:t>Consultores-Asesores</a:t>
          </a:r>
          <a:endParaRPr lang="en-US" sz="900" b="0" i="1" u="none" strike="noStrike" baseline="0">
            <a:solidFill>
              <a:srgbClr val="FFFFFF"/>
            </a:solidFill>
            <a:latin typeface="Helvetica"/>
            <a:cs typeface="Helvetica"/>
          </a:endParaRPr>
        </a:p>
        <a:p>
          <a:pPr algn="l" rtl="0">
            <a:defRPr sz="1000"/>
          </a:pPr>
          <a:endParaRPr lang="en-US" sz="900" b="0" i="1" u="none" strike="noStrike" baseline="0">
            <a:solidFill>
              <a:srgbClr val="FFFFFF"/>
            </a:solidFill>
            <a:latin typeface="Helvetica"/>
            <a:cs typeface="Helvetica"/>
          </a:endParaRPr>
        </a:p>
      </xdr:txBody>
    </xdr:sp>
    <xdr:clientData/>
  </xdr:twoCellAnchor>
  <xdr:twoCellAnchor>
    <xdr:from>
      <xdr:col>67</xdr:col>
      <xdr:colOff>0</xdr:colOff>
      <xdr:row>6</xdr:row>
      <xdr:rowOff>85725</xdr:rowOff>
    </xdr:from>
    <xdr:to>
      <xdr:col>72</xdr:col>
      <xdr:colOff>85725</xdr:colOff>
      <xdr:row>8</xdr:row>
      <xdr:rowOff>85725</xdr:rowOff>
    </xdr:to>
    <xdr:sp macro="" textlink="">
      <xdr:nvSpPr>
        <xdr:cNvPr id="1051" name="Rectangle 27"/>
        <xdr:cNvSpPr>
          <a:spLocks noChangeArrowheads="1"/>
        </xdr:cNvSpPr>
      </xdr:nvSpPr>
      <xdr:spPr bwMode="auto">
        <a:xfrm>
          <a:off x="13639800" y="1057275"/>
          <a:ext cx="0" cy="323850"/>
        </a:xfrm>
        <a:prstGeom prst="rect">
          <a:avLst/>
        </a:prstGeom>
        <a:solidFill>
          <a:srgbClr val="99CC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Mayo del 2007</a:t>
          </a:r>
          <a:endParaRPr lang="en-US" sz="1600" b="1" i="0" u="none" strike="noStrike" baseline="0">
            <a:solidFill>
              <a:srgbClr val="000000"/>
            </a:solidFill>
            <a:latin typeface="Arial"/>
            <a:cs typeface="Arial"/>
          </a:endParaRPr>
        </a:p>
        <a:p>
          <a:pPr algn="ctr" rtl="0">
            <a:defRPr sz="1000"/>
          </a:pPr>
          <a:endParaRPr lang="en-US" sz="1600" b="1" i="0" u="none" strike="noStrike" baseline="0">
            <a:solidFill>
              <a:srgbClr val="000000"/>
            </a:solidFill>
            <a:latin typeface="Arial"/>
            <a:cs typeface="Arial"/>
          </a:endParaRPr>
        </a:p>
      </xdr:txBody>
    </xdr:sp>
    <xdr:clientData/>
  </xdr:twoCellAnchor>
  <xdr:twoCellAnchor>
    <xdr:from>
      <xdr:col>2</xdr:col>
      <xdr:colOff>38100</xdr:colOff>
      <xdr:row>3</xdr:row>
      <xdr:rowOff>38100</xdr:rowOff>
    </xdr:from>
    <xdr:to>
      <xdr:col>4</xdr:col>
      <xdr:colOff>190500</xdr:colOff>
      <xdr:row>6</xdr:row>
      <xdr:rowOff>85725</xdr:rowOff>
    </xdr:to>
    <xdr:grpSp>
      <xdr:nvGrpSpPr>
        <xdr:cNvPr id="1105" name="Group 29"/>
        <xdr:cNvGrpSpPr>
          <a:grpSpLocks/>
        </xdr:cNvGrpSpPr>
      </xdr:nvGrpSpPr>
      <xdr:grpSpPr bwMode="auto">
        <a:xfrm>
          <a:off x="531159" y="609600"/>
          <a:ext cx="645459" cy="619125"/>
          <a:chOff x="7272" y="6599"/>
          <a:chExt cx="5250" cy="3406"/>
        </a:xfrm>
      </xdr:grpSpPr>
      <xdr:sp macro="" textlink="">
        <xdr:nvSpPr>
          <xdr:cNvPr id="1107" name="Freeform 30"/>
          <xdr:cNvSpPr>
            <a:spLocks/>
          </xdr:cNvSpPr>
        </xdr:nvSpPr>
        <xdr:spPr bwMode="auto">
          <a:xfrm>
            <a:off x="7272" y="7829"/>
            <a:ext cx="1367" cy="946"/>
          </a:xfrm>
          <a:custGeom>
            <a:avLst/>
            <a:gdLst>
              <a:gd name="T0" fmla="*/ 754 w 1367"/>
              <a:gd name="T1" fmla="*/ 944 h 1891"/>
              <a:gd name="T2" fmla="*/ 854 w 1367"/>
              <a:gd name="T3" fmla="*/ 931 h 1891"/>
              <a:gd name="T4" fmla="*/ 949 w 1367"/>
              <a:gd name="T5" fmla="*/ 909 h 1891"/>
              <a:gd name="T6" fmla="*/ 1038 w 1367"/>
              <a:gd name="T7" fmla="*/ 877 h 1891"/>
              <a:gd name="T8" fmla="*/ 1118 w 1367"/>
              <a:gd name="T9" fmla="*/ 838 h 1891"/>
              <a:gd name="T10" fmla="*/ 1189 w 1367"/>
              <a:gd name="T11" fmla="*/ 791 h 1891"/>
              <a:gd name="T12" fmla="*/ 1251 w 1367"/>
              <a:gd name="T13" fmla="*/ 738 h 1891"/>
              <a:gd name="T14" fmla="*/ 1299 w 1367"/>
              <a:gd name="T15" fmla="*/ 678 h 1891"/>
              <a:gd name="T16" fmla="*/ 1336 w 1367"/>
              <a:gd name="T17" fmla="*/ 613 h 1891"/>
              <a:gd name="T18" fmla="*/ 1359 w 1367"/>
              <a:gd name="T19" fmla="*/ 545 h 1891"/>
              <a:gd name="T20" fmla="*/ 1367 w 1367"/>
              <a:gd name="T21" fmla="*/ 473 h 1891"/>
              <a:gd name="T22" fmla="*/ 1359 w 1367"/>
              <a:gd name="T23" fmla="*/ 401 h 1891"/>
              <a:gd name="T24" fmla="*/ 1336 w 1367"/>
              <a:gd name="T25" fmla="*/ 332 h 1891"/>
              <a:gd name="T26" fmla="*/ 1299 w 1367"/>
              <a:gd name="T27" fmla="*/ 268 h 1891"/>
              <a:gd name="T28" fmla="*/ 1251 w 1367"/>
              <a:gd name="T29" fmla="*/ 209 h 1891"/>
              <a:gd name="T30" fmla="*/ 1189 w 1367"/>
              <a:gd name="T31" fmla="*/ 155 h 1891"/>
              <a:gd name="T32" fmla="*/ 1118 w 1367"/>
              <a:gd name="T33" fmla="*/ 109 h 1891"/>
              <a:gd name="T34" fmla="*/ 1038 w 1367"/>
              <a:gd name="T35" fmla="*/ 69 h 1891"/>
              <a:gd name="T36" fmla="*/ 949 w 1367"/>
              <a:gd name="T37" fmla="*/ 38 h 1891"/>
              <a:gd name="T38" fmla="*/ 854 w 1367"/>
              <a:gd name="T39" fmla="*/ 15 h 1891"/>
              <a:gd name="T40" fmla="*/ 754 w 1367"/>
              <a:gd name="T41" fmla="*/ 3 h 1891"/>
              <a:gd name="T42" fmla="*/ 648 w 1367"/>
              <a:gd name="T43" fmla="*/ 1 h 1891"/>
              <a:gd name="T44" fmla="*/ 546 w 1367"/>
              <a:gd name="T45" fmla="*/ 10 h 1891"/>
              <a:gd name="T46" fmla="*/ 449 w 1367"/>
              <a:gd name="T47" fmla="*/ 29 h 1891"/>
              <a:gd name="T48" fmla="*/ 358 w 1367"/>
              <a:gd name="T49" fmla="*/ 58 h 1891"/>
              <a:gd name="T50" fmla="*/ 275 w 1367"/>
              <a:gd name="T51" fmla="*/ 94 h 1891"/>
              <a:gd name="T52" fmla="*/ 201 w 1367"/>
              <a:gd name="T53" fmla="*/ 139 h 1891"/>
              <a:gd name="T54" fmla="*/ 136 w 1367"/>
              <a:gd name="T55" fmla="*/ 191 h 1891"/>
              <a:gd name="T56" fmla="*/ 82 w 1367"/>
              <a:gd name="T57" fmla="*/ 248 h 1891"/>
              <a:gd name="T58" fmla="*/ 41 w 1367"/>
              <a:gd name="T59" fmla="*/ 311 h 1891"/>
              <a:gd name="T60" fmla="*/ 14 w 1367"/>
              <a:gd name="T61" fmla="*/ 378 h 1891"/>
              <a:gd name="T62" fmla="*/ 1 w 1367"/>
              <a:gd name="T63" fmla="*/ 449 h 1891"/>
              <a:gd name="T64" fmla="*/ 3 w 1367"/>
              <a:gd name="T65" fmla="*/ 521 h 1891"/>
              <a:gd name="T66" fmla="*/ 21 w 1367"/>
              <a:gd name="T67" fmla="*/ 591 h 1891"/>
              <a:gd name="T68" fmla="*/ 54 w 1367"/>
              <a:gd name="T69" fmla="*/ 657 h 1891"/>
              <a:gd name="T70" fmla="*/ 99 w 1367"/>
              <a:gd name="T71" fmla="*/ 718 h 1891"/>
              <a:gd name="T72" fmla="*/ 156 w 1367"/>
              <a:gd name="T73" fmla="*/ 773 h 1891"/>
              <a:gd name="T74" fmla="*/ 224 w 1367"/>
              <a:gd name="T75" fmla="*/ 823 h 1891"/>
              <a:gd name="T76" fmla="*/ 301 w 1367"/>
              <a:gd name="T77" fmla="*/ 865 h 1891"/>
              <a:gd name="T78" fmla="*/ 388 w 1367"/>
              <a:gd name="T79" fmla="*/ 899 h 1891"/>
              <a:gd name="T80" fmla="*/ 481 w 1367"/>
              <a:gd name="T81" fmla="*/ 925 h 1891"/>
              <a:gd name="T82" fmla="*/ 579 w 1367"/>
              <a:gd name="T83" fmla="*/ 941 h 1891"/>
              <a:gd name="T84" fmla="*/ 684 w 1367"/>
              <a:gd name="T85" fmla="*/ 946 h 189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367"/>
              <a:gd name="T130" fmla="*/ 0 h 1891"/>
              <a:gd name="T131" fmla="*/ 1367 w 1367"/>
              <a:gd name="T132" fmla="*/ 1891 h 189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367" h="1891">
                <a:moveTo>
                  <a:pt x="684" y="1891"/>
                </a:moveTo>
                <a:lnTo>
                  <a:pt x="719" y="1890"/>
                </a:lnTo>
                <a:lnTo>
                  <a:pt x="754" y="1887"/>
                </a:lnTo>
                <a:lnTo>
                  <a:pt x="787" y="1881"/>
                </a:lnTo>
                <a:lnTo>
                  <a:pt x="821" y="1872"/>
                </a:lnTo>
                <a:lnTo>
                  <a:pt x="854" y="1862"/>
                </a:lnTo>
                <a:lnTo>
                  <a:pt x="887" y="1849"/>
                </a:lnTo>
                <a:lnTo>
                  <a:pt x="919" y="1834"/>
                </a:lnTo>
                <a:lnTo>
                  <a:pt x="949" y="1817"/>
                </a:lnTo>
                <a:lnTo>
                  <a:pt x="980" y="1798"/>
                </a:lnTo>
                <a:lnTo>
                  <a:pt x="1008" y="1777"/>
                </a:lnTo>
                <a:lnTo>
                  <a:pt x="1038" y="1754"/>
                </a:lnTo>
                <a:lnTo>
                  <a:pt x="1066" y="1729"/>
                </a:lnTo>
                <a:lnTo>
                  <a:pt x="1092" y="1703"/>
                </a:lnTo>
                <a:lnTo>
                  <a:pt x="1118" y="1675"/>
                </a:lnTo>
                <a:lnTo>
                  <a:pt x="1143" y="1646"/>
                </a:lnTo>
                <a:lnTo>
                  <a:pt x="1167" y="1614"/>
                </a:lnTo>
                <a:lnTo>
                  <a:pt x="1189" y="1581"/>
                </a:lnTo>
                <a:lnTo>
                  <a:pt x="1210" y="1546"/>
                </a:lnTo>
                <a:lnTo>
                  <a:pt x="1232" y="1511"/>
                </a:lnTo>
                <a:lnTo>
                  <a:pt x="1251" y="1475"/>
                </a:lnTo>
                <a:lnTo>
                  <a:pt x="1269" y="1435"/>
                </a:lnTo>
                <a:lnTo>
                  <a:pt x="1284" y="1396"/>
                </a:lnTo>
                <a:lnTo>
                  <a:pt x="1299" y="1355"/>
                </a:lnTo>
                <a:lnTo>
                  <a:pt x="1313" y="1314"/>
                </a:lnTo>
                <a:lnTo>
                  <a:pt x="1326" y="1270"/>
                </a:lnTo>
                <a:lnTo>
                  <a:pt x="1336" y="1226"/>
                </a:lnTo>
                <a:lnTo>
                  <a:pt x="1346" y="1182"/>
                </a:lnTo>
                <a:lnTo>
                  <a:pt x="1353" y="1135"/>
                </a:lnTo>
                <a:lnTo>
                  <a:pt x="1359" y="1090"/>
                </a:lnTo>
                <a:lnTo>
                  <a:pt x="1364" y="1042"/>
                </a:lnTo>
                <a:lnTo>
                  <a:pt x="1367" y="995"/>
                </a:lnTo>
                <a:lnTo>
                  <a:pt x="1367" y="945"/>
                </a:lnTo>
                <a:lnTo>
                  <a:pt x="1367" y="897"/>
                </a:lnTo>
                <a:lnTo>
                  <a:pt x="1364" y="849"/>
                </a:lnTo>
                <a:lnTo>
                  <a:pt x="1359" y="802"/>
                </a:lnTo>
                <a:lnTo>
                  <a:pt x="1353" y="755"/>
                </a:lnTo>
                <a:lnTo>
                  <a:pt x="1346" y="710"/>
                </a:lnTo>
                <a:lnTo>
                  <a:pt x="1336" y="664"/>
                </a:lnTo>
                <a:lnTo>
                  <a:pt x="1326" y="621"/>
                </a:lnTo>
                <a:lnTo>
                  <a:pt x="1313" y="578"/>
                </a:lnTo>
                <a:lnTo>
                  <a:pt x="1299" y="536"/>
                </a:lnTo>
                <a:lnTo>
                  <a:pt x="1284" y="496"/>
                </a:lnTo>
                <a:lnTo>
                  <a:pt x="1269" y="455"/>
                </a:lnTo>
                <a:lnTo>
                  <a:pt x="1251" y="417"/>
                </a:lnTo>
                <a:lnTo>
                  <a:pt x="1232" y="381"/>
                </a:lnTo>
                <a:lnTo>
                  <a:pt x="1210" y="344"/>
                </a:lnTo>
                <a:lnTo>
                  <a:pt x="1189" y="310"/>
                </a:lnTo>
                <a:lnTo>
                  <a:pt x="1167" y="277"/>
                </a:lnTo>
                <a:lnTo>
                  <a:pt x="1143" y="246"/>
                </a:lnTo>
                <a:lnTo>
                  <a:pt x="1118" y="217"/>
                </a:lnTo>
                <a:lnTo>
                  <a:pt x="1092" y="188"/>
                </a:lnTo>
                <a:lnTo>
                  <a:pt x="1066" y="161"/>
                </a:lnTo>
                <a:lnTo>
                  <a:pt x="1038" y="138"/>
                </a:lnTo>
                <a:lnTo>
                  <a:pt x="1008" y="115"/>
                </a:lnTo>
                <a:lnTo>
                  <a:pt x="980" y="94"/>
                </a:lnTo>
                <a:lnTo>
                  <a:pt x="949" y="75"/>
                </a:lnTo>
                <a:lnTo>
                  <a:pt x="919" y="57"/>
                </a:lnTo>
                <a:lnTo>
                  <a:pt x="887" y="43"/>
                </a:lnTo>
                <a:lnTo>
                  <a:pt x="854" y="30"/>
                </a:lnTo>
                <a:lnTo>
                  <a:pt x="821" y="19"/>
                </a:lnTo>
                <a:lnTo>
                  <a:pt x="787" y="11"/>
                </a:lnTo>
                <a:lnTo>
                  <a:pt x="754" y="5"/>
                </a:lnTo>
                <a:lnTo>
                  <a:pt x="719" y="2"/>
                </a:lnTo>
                <a:lnTo>
                  <a:pt x="684" y="0"/>
                </a:lnTo>
                <a:lnTo>
                  <a:pt x="648" y="2"/>
                </a:lnTo>
                <a:lnTo>
                  <a:pt x="614" y="5"/>
                </a:lnTo>
                <a:lnTo>
                  <a:pt x="579" y="11"/>
                </a:lnTo>
                <a:lnTo>
                  <a:pt x="546" y="19"/>
                </a:lnTo>
                <a:lnTo>
                  <a:pt x="513" y="30"/>
                </a:lnTo>
                <a:lnTo>
                  <a:pt x="481" y="43"/>
                </a:lnTo>
                <a:lnTo>
                  <a:pt x="449" y="57"/>
                </a:lnTo>
                <a:lnTo>
                  <a:pt x="417" y="75"/>
                </a:lnTo>
                <a:lnTo>
                  <a:pt x="388" y="94"/>
                </a:lnTo>
                <a:lnTo>
                  <a:pt x="358" y="115"/>
                </a:lnTo>
                <a:lnTo>
                  <a:pt x="330" y="138"/>
                </a:lnTo>
                <a:lnTo>
                  <a:pt x="301" y="161"/>
                </a:lnTo>
                <a:lnTo>
                  <a:pt x="275" y="188"/>
                </a:lnTo>
                <a:lnTo>
                  <a:pt x="249" y="217"/>
                </a:lnTo>
                <a:lnTo>
                  <a:pt x="224" y="246"/>
                </a:lnTo>
                <a:lnTo>
                  <a:pt x="201" y="277"/>
                </a:lnTo>
                <a:lnTo>
                  <a:pt x="177" y="310"/>
                </a:lnTo>
                <a:lnTo>
                  <a:pt x="156" y="344"/>
                </a:lnTo>
                <a:lnTo>
                  <a:pt x="136" y="381"/>
                </a:lnTo>
                <a:lnTo>
                  <a:pt x="117" y="417"/>
                </a:lnTo>
                <a:lnTo>
                  <a:pt x="99" y="455"/>
                </a:lnTo>
                <a:lnTo>
                  <a:pt x="82" y="496"/>
                </a:lnTo>
                <a:lnTo>
                  <a:pt x="67" y="536"/>
                </a:lnTo>
                <a:lnTo>
                  <a:pt x="54" y="578"/>
                </a:lnTo>
                <a:lnTo>
                  <a:pt x="41" y="621"/>
                </a:lnTo>
                <a:lnTo>
                  <a:pt x="30" y="664"/>
                </a:lnTo>
                <a:lnTo>
                  <a:pt x="21" y="710"/>
                </a:lnTo>
                <a:lnTo>
                  <a:pt x="14" y="755"/>
                </a:lnTo>
                <a:lnTo>
                  <a:pt x="7" y="802"/>
                </a:lnTo>
                <a:lnTo>
                  <a:pt x="3" y="849"/>
                </a:lnTo>
                <a:lnTo>
                  <a:pt x="1" y="897"/>
                </a:lnTo>
                <a:lnTo>
                  <a:pt x="0" y="945"/>
                </a:lnTo>
                <a:lnTo>
                  <a:pt x="1" y="995"/>
                </a:lnTo>
                <a:lnTo>
                  <a:pt x="3" y="1042"/>
                </a:lnTo>
                <a:lnTo>
                  <a:pt x="7" y="1090"/>
                </a:lnTo>
                <a:lnTo>
                  <a:pt x="14" y="1135"/>
                </a:lnTo>
                <a:lnTo>
                  <a:pt x="21" y="1182"/>
                </a:lnTo>
                <a:lnTo>
                  <a:pt x="30" y="1226"/>
                </a:lnTo>
                <a:lnTo>
                  <a:pt x="41" y="1270"/>
                </a:lnTo>
                <a:lnTo>
                  <a:pt x="54" y="1314"/>
                </a:lnTo>
                <a:lnTo>
                  <a:pt x="67" y="1355"/>
                </a:lnTo>
                <a:lnTo>
                  <a:pt x="82" y="1396"/>
                </a:lnTo>
                <a:lnTo>
                  <a:pt x="99" y="1435"/>
                </a:lnTo>
                <a:lnTo>
                  <a:pt x="117" y="1475"/>
                </a:lnTo>
                <a:lnTo>
                  <a:pt x="136" y="1511"/>
                </a:lnTo>
                <a:lnTo>
                  <a:pt x="156" y="1546"/>
                </a:lnTo>
                <a:lnTo>
                  <a:pt x="177" y="1581"/>
                </a:lnTo>
                <a:lnTo>
                  <a:pt x="201" y="1614"/>
                </a:lnTo>
                <a:lnTo>
                  <a:pt x="224" y="1646"/>
                </a:lnTo>
                <a:lnTo>
                  <a:pt x="249" y="1675"/>
                </a:lnTo>
                <a:lnTo>
                  <a:pt x="275" y="1703"/>
                </a:lnTo>
                <a:lnTo>
                  <a:pt x="301" y="1729"/>
                </a:lnTo>
                <a:lnTo>
                  <a:pt x="330" y="1754"/>
                </a:lnTo>
                <a:lnTo>
                  <a:pt x="358" y="1777"/>
                </a:lnTo>
                <a:lnTo>
                  <a:pt x="388" y="1798"/>
                </a:lnTo>
                <a:lnTo>
                  <a:pt x="417" y="1817"/>
                </a:lnTo>
                <a:lnTo>
                  <a:pt x="449" y="1834"/>
                </a:lnTo>
                <a:lnTo>
                  <a:pt x="481" y="1849"/>
                </a:lnTo>
                <a:lnTo>
                  <a:pt x="513" y="1862"/>
                </a:lnTo>
                <a:lnTo>
                  <a:pt x="546" y="1872"/>
                </a:lnTo>
                <a:lnTo>
                  <a:pt x="579" y="1881"/>
                </a:lnTo>
                <a:lnTo>
                  <a:pt x="614" y="1887"/>
                </a:lnTo>
                <a:lnTo>
                  <a:pt x="648" y="1890"/>
                </a:lnTo>
                <a:lnTo>
                  <a:pt x="684" y="1891"/>
                </a:lnTo>
                <a:close/>
              </a:path>
            </a:pathLst>
          </a:custGeom>
          <a:solidFill>
            <a:srgbClr val="F6C6B5"/>
          </a:solidFill>
          <a:ln w="9525">
            <a:noFill/>
            <a:round/>
            <a:headEnd/>
            <a:tailEnd/>
          </a:ln>
        </xdr:spPr>
      </xdr:sp>
      <xdr:sp macro="" textlink="">
        <xdr:nvSpPr>
          <xdr:cNvPr id="1108" name="Freeform 31"/>
          <xdr:cNvSpPr>
            <a:spLocks/>
          </xdr:cNvSpPr>
        </xdr:nvSpPr>
        <xdr:spPr bwMode="auto">
          <a:xfrm>
            <a:off x="11672" y="7714"/>
            <a:ext cx="850" cy="1176"/>
          </a:xfrm>
          <a:custGeom>
            <a:avLst/>
            <a:gdLst>
              <a:gd name="T0" fmla="*/ 850 w 850"/>
              <a:gd name="T1" fmla="*/ 1176 h 2350"/>
              <a:gd name="T2" fmla="*/ 764 w 850"/>
              <a:gd name="T3" fmla="*/ 1173 h 2350"/>
              <a:gd name="T4" fmla="*/ 679 w 850"/>
              <a:gd name="T5" fmla="*/ 1163 h 2350"/>
              <a:gd name="T6" fmla="*/ 598 w 850"/>
              <a:gd name="T7" fmla="*/ 1149 h 2350"/>
              <a:gd name="T8" fmla="*/ 519 w 850"/>
              <a:gd name="T9" fmla="*/ 1129 h 2350"/>
              <a:gd name="T10" fmla="*/ 445 w 850"/>
              <a:gd name="T11" fmla="*/ 1105 h 2350"/>
              <a:gd name="T12" fmla="*/ 376 w 850"/>
              <a:gd name="T13" fmla="*/ 1075 h 2350"/>
              <a:gd name="T14" fmla="*/ 310 w 850"/>
              <a:gd name="T15" fmla="*/ 1041 h 2350"/>
              <a:gd name="T16" fmla="*/ 250 w 850"/>
              <a:gd name="T17" fmla="*/ 1003 h 2350"/>
              <a:gd name="T18" fmla="*/ 195 w 850"/>
              <a:gd name="T19" fmla="*/ 962 h 2350"/>
              <a:gd name="T20" fmla="*/ 146 w 850"/>
              <a:gd name="T21" fmla="*/ 916 h 2350"/>
              <a:gd name="T22" fmla="*/ 103 w 850"/>
              <a:gd name="T23" fmla="*/ 868 h 2350"/>
              <a:gd name="T24" fmla="*/ 68 w 850"/>
              <a:gd name="T25" fmla="*/ 817 h 2350"/>
              <a:gd name="T26" fmla="*/ 38 w 850"/>
              <a:gd name="T27" fmla="*/ 763 h 2350"/>
              <a:gd name="T28" fmla="*/ 18 w 850"/>
              <a:gd name="T29" fmla="*/ 706 h 2350"/>
              <a:gd name="T30" fmla="*/ 4 w 850"/>
              <a:gd name="T31" fmla="*/ 648 h 2350"/>
              <a:gd name="T32" fmla="*/ 0 w 850"/>
              <a:gd name="T33" fmla="*/ 587 h 2350"/>
              <a:gd name="T34" fmla="*/ 4 w 850"/>
              <a:gd name="T35" fmla="*/ 527 h 2350"/>
              <a:gd name="T36" fmla="*/ 18 w 850"/>
              <a:gd name="T37" fmla="*/ 470 h 2350"/>
              <a:gd name="T38" fmla="*/ 38 w 850"/>
              <a:gd name="T39" fmla="*/ 413 h 2350"/>
              <a:gd name="T40" fmla="*/ 68 w 850"/>
              <a:gd name="T41" fmla="*/ 359 h 2350"/>
              <a:gd name="T42" fmla="*/ 103 w 850"/>
              <a:gd name="T43" fmla="*/ 308 h 2350"/>
              <a:gd name="T44" fmla="*/ 146 w 850"/>
              <a:gd name="T45" fmla="*/ 260 h 2350"/>
              <a:gd name="T46" fmla="*/ 195 w 850"/>
              <a:gd name="T47" fmla="*/ 214 h 2350"/>
              <a:gd name="T48" fmla="*/ 250 w 850"/>
              <a:gd name="T49" fmla="*/ 173 h 2350"/>
              <a:gd name="T50" fmla="*/ 310 w 850"/>
              <a:gd name="T51" fmla="*/ 135 h 2350"/>
              <a:gd name="T52" fmla="*/ 376 w 850"/>
              <a:gd name="T53" fmla="*/ 101 h 2350"/>
              <a:gd name="T54" fmla="*/ 445 w 850"/>
              <a:gd name="T55" fmla="*/ 71 h 2350"/>
              <a:gd name="T56" fmla="*/ 519 w 850"/>
              <a:gd name="T57" fmla="*/ 46 h 2350"/>
              <a:gd name="T58" fmla="*/ 598 w 850"/>
              <a:gd name="T59" fmla="*/ 26 h 2350"/>
              <a:gd name="T60" fmla="*/ 679 w 850"/>
              <a:gd name="T61" fmla="*/ 12 h 2350"/>
              <a:gd name="T62" fmla="*/ 764 w 850"/>
              <a:gd name="T63" fmla="*/ 3 h 2350"/>
              <a:gd name="T64" fmla="*/ 850 w 850"/>
              <a:gd name="T65" fmla="*/ 0 h 235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850"/>
              <a:gd name="T100" fmla="*/ 0 h 2350"/>
              <a:gd name="T101" fmla="*/ 850 w 850"/>
              <a:gd name="T102" fmla="*/ 2350 h 2350"/>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850" h="2350">
                <a:moveTo>
                  <a:pt x="850" y="0"/>
                </a:moveTo>
                <a:lnTo>
                  <a:pt x="850" y="2350"/>
                </a:lnTo>
                <a:lnTo>
                  <a:pt x="806" y="2349"/>
                </a:lnTo>
                <a:lnTo>
                  <a:pt x="764" y="2344"/>
                </a:lnTo>
                <a:lnTo>
                  <a:pt x="720" y="2335"/>
                </a:lnTo>
                <a:lnTo>
                  <a:pt x="679" y="2325"/>
                </a:lnTo>
                <a:lnTo>
                  <a:pt x="638" y="2312"/>
                </a:lnTo>
                <a:lnTo>
                  <a:pt x="598" y="2297"/>
                </a:lnTo>
                <a:lnTo>
                  <a:pt x="558" y="2278"/>
                </a:lnTo>
                <a:lnTo>
                  <a:pt x="519" y="2256"/>
                </a:lnTo>
                <a:lnTo>
                  <a:pt x="482" y="2233"/>
                </a:lnTo>
                <a:lnTo>
                  <a:pt x="445" y="2208"/>
                </a:lnTo>
                <a:lnTo>
                  <a:pt x="410" y="2179"/>
                </a:lnTo>
                <a:lnTo>
                  <a:pt x="376" y="2148"/>
                </a:lnTo>
                <a:lnTo>
                  <a:pt x="342" y="2116"/>
                </a:lnTo>
                <a:lnTo>
                  <a:pt x="310" y="2081"/>
                </a:lnTo>
                <a:lnTo>
                  <a:pt x="279" y="2044"/>
                </a:lnTo>
                <a:lnTo>
                  <a:pt x="250" y="2005"/>
                </a:lnTo>
                <a:lnTo>
                  <a:pt x="221" y="1964"/>
                </a:lnTo>
                <a:lnTo>
                  <a:pt x="195" y="1922"/>
                </a:lnTo>
                <a:lnTo>
                  <a:pt x="169" y="1878"/>
                </a:lnTo>
                <a:lnTo>
                  <a:pt x="146" y="1831"/>
                </a:lnTo>
                <a:lnTo>
                  <a:pt x="124" y="1783"/>
                </a:lnTo>
                <a:lnTo>
                  <a:pt x="103" y="1734"/>
                </a:lnTo>
                <a:lnTo>
                  <a:pt x="85" y="1683"/>
                </a:lnTo>
                <a:lnTo>
                  <a:pt x="68" y="1632"/>
                </a:lnTo>
                <a:lnTo>
                  <a:pt x="52" y="1578"/>
                </a:lnTo>
                <a:lnTo>
                  <a:pt x="38" y="1524"/>
                </a:lnTo>
                <a:lnTo>
                  <a:pt x="28" y="1468"/>
                </a:lnTo>
                <a:lnTo>
                  <a:pt x="18" y="1411"/>
                </a:lnTo>
                <a:lnTo>
                  <a:pt x="11" y="1353"/>
                </a:lnTo>
                <a:lnTo>
                  <a:pt x="4" y="1294"/>
                </a:lnTo>
                <a:lnTo>
                  <a:pt x="1" y="1236"/>
                </a:lnTo>
                <a:lnTo>
                  <a:pt x="0" y="1174"/>
                </a:lnTo>
                <a:lnTo>
                  <a:pt x="1" y="1114"/>
                </a:lnTo>
                <a:lnTo>
                  <a:pt x="4" y="1054"/>
                </a:lnTo>
                <a:lnTo>
                  <a:pt x="11" y="996"/>
                </a:lnTo>
                <a:lnTo>
                  <a:pt x="18" y="939"/>
                </a:lnTo>
                <a:lnTo>
                  <a:pt x="28" y="882"/>
                </a:lnTo>
                <a:lnTo>
                  <a:pt x="38" y="826"/>
                </a:lnTo>
                <a:lnTo>
                  <a:pt x="52" y="772"/>
                </a:lnTo>
                <a:lnTo>
                  <a:pt x="68" y="718"/>
                </a:lnTo>
                <a:lnTo>
                  <a:pt x="85" y="667"/>
                </a:lnTo>
                <a:lnTo>
                  <a:pt x="103" y="616"/>
                </a:lnTo>
                <a:lnTo>
                  <a:pt x="124" y="566"/>
                </a:lnTo>
                <a:lnTo>
                  <a:pt x="146" y="519"/>
                </a:lnTo>
                <a:lnTo>
                  <a:pt x="169" y="472"/>
                </a:lnTo>
                <a:lnTo>
                  <a:pt x="195" y="428"/>
                </a:lnTo>
                <a:lnTo>
                  <a:pt x="221" y="386"/>
                </a:lnTo>
                <a:lnTo>
                  <a:pt x="250" y="345"/>
                </a:lnTo>
                <a:lnTo>
                  <a:pt x="279" y="305"/>
                </a:lnTo>
                <a:lnTo>
                  <a:pt x="310" y="269"/>
                </a:lnTo>
                <a:lnTo>
                  <a:pt x="342" y="234"/>
                </a:lnTo>
                <a:lnTo>
                  <a:pt x="376" y="202"/>
                </a:lnTo>
                <a:lnTo>
                  <a:pt x="410" y="171"/>
                </a:lnTo>
                <a:lnTo>
                  <a:pt x="445" y="142"/>
                </a:lnTo>
                <a:lnTo>
                  <a:pt x="482" y="117"/>
                </a:lnTo>
                <a:lnTo>
                  <a:pt x="519" y="92"/>
                </a:lnTo>
                <a:lnTo>
                  <a:pt x="558" y="71"/>
                </a:lnTo>
                <a:lnTo>
                  <a:pt x="598" y="52"/>
                </a:lnTo>
                <a:lnTo>
                  <a:pt x="638" y="36"/>
                </a:lnTo>
                <a:lnTo>
                  <a:pt x="679" y="23"/>
                </a:lnTo>
                <a:lnTo>
                  <a:pt x="720" y="13"/>
                </a:lnTo>
                <a:lnTo>
                  <a:pt x="764" y="6"/>
                </a:lnTo>
                <a:lnTo>
                  <a:pt x="806" y="1"/>
                </a:lnTo>
                <a:lnTo>
                  <a:pt x="850" y="0"/>
                </a:lnTo>
                <a:close/>
              </a:path>
            </a:pathLst>
          </a:custGeom>
          <a:solidFill>
            <a:srgbClr val="F6C6B5"/>
          </a:solidFill>
          <a:ln w="9525">
            <a:noFill/>
            <a:round/>
            <a:headEnd/>
            <a:tailEnd/>
          </a:ln>
        </xdr:spPr>
      </xdr:sp>
      <xdr:sp macro="" textlink="">
        <xdr:nvSpPr>
          <xdr:cNvPr id="1109" name="Freeform 32"/>
          <xdr:cNvSpPr>
            <a:spLocks/>
          </xdr:cNvSpPr>
        </xdr:nvSpPr>
        <xdr:spPr bwMode="auto">
          <a:xfrm>
            <a:off x="10871" y="7200"/>
            <a:ext cx="1454" cy="2205"/>
          </a:xfrm>
          <a:custGeom>
            <a:avLst/>
            <a:gdLst>
              <a:gd name="T0" fmla="*/ 1092 w 1454"/>
              <a:gd name="T1" fmla="*/ 2177 h 4411"/>
              <a:gd name="T2" fmla="*/ 907 w 1454"/>
              <a:gd name="T3" fmla="*/ 2121 h 4411"/>
              <a:gd name="T4" fmla="*/ 735 w 1454"/>
              <a:gd name="T5" fmla="*/ 2051 h 4411"/>
              <a:gd name="T6" fmla="*/ 576 w 1454"/>
              <a:gd name="T7" fmla="*/ 1968 h 4411"/>
              <a:gd name="T8" fmla="*/ 432 w 1454"/>
              <a:gd name="T9" fmla="*/ 1872 h 4411"/>
              <a:gd name="T10" fmla="*/ 307 w 1454"/>
              <a:gd name="T11" fmla="*/ 1765 h 4411"/>
              <a:gd name="T12" fmla="*/ 201 w 1454"/>
              <a:gd name="T13" fmla="*/ 1648 h 4411"/>
              <a:gd name="T14" fmla="*/ 115 w 1454"/>
              <a:gd name="T15" fmla="*/ 1522 h 4411"/>
              <a:gd name="T16" fmla="*/ 52 w 1454"/>
              <a:gd name="T17" fmla="*/ 1389 h 4411"/>
              <a:gd name="T18" fmla="*/ 12 w 1454"/>
              <a:gd name="T19" fmla="*/ 1248 h 4411"/>
              <a:gd name="T20" fmla="*/ 0 w 1454"/>
              <a:gd name="T21" fmla="*/ 1102 h 4411"/>
              <a:gd name="T22" fmla="*/ 12 w 1454"/>
              <a:gd name="T23" fmla="*/ 956 h 4411"/>
              <a:gd name="T24" fmla="*/ 52 w 1454"/>
              <a:gd name="T25" fmla="*/ 817 h 4411"/>
              <a:gd name="T26" fmla="*/ 115 w 1454"/>
              <a:gd name="T27" fmla="*/ 683 h 4411"/>
              <a:gd name="T28" fmla="*/ 201 w 1454"/>
              <a:gd name="T29" fmla="*/ 557 h 4411"/>
              <a:gd name="T30" fmla="*/ 306 w 1454"/>
              <a:gd name="T31" fmla="*/ 440 h 4411"/>
              <a:gd name="T32" fmla="*/ 431 w 1454"/>
              <a:gd name="T33" fmla="*/ 333 h 4411"/>
              <a:gd name="T34" fmla="*/ 574 w 1454"/>
              <a:gd name="T35" fmla="*/ 238 h 4411"/>
              <a:gd name="T36" fmla="*/ 731 w 1454"/>
              <a:gd name="T37" fmla="*/ 154 h 4411"/>
              <a:gd name="T38" fmla="*/ 904 w 1454"/>
              <a:gd name="T39" fmla="*/ 84 h 4411"/>
              <a:gd name="T40" fmla="*/ 1089 w 1454"/>
              <a:gd name="T41" fmla="*/ 28 h 4411"/>
              <a:gd name="T42" fmla="*/ 1450 w 1454"/>
              <a:gd name="T43" fmla="*/ 306 h 4411"/>
              <a:gd name="T44" fmla="*/ 1299 w 1454"/>
              <a:gd name="T45" fmla="*/ 331 h 4411"/>
              <a:gd name="T46" fmla="*/ 1156 w 1454"/>
              <a:gd name="T47" fmla="*/ 369 h 4411"/>
              <a:gd name="T48" fmla="*/ 1024 w 1454"/>
              <a:gd name="T49" fmla="*/ 420 h 4411"/>
              <a:gd name="T50" fmla="*/ 903 w 1454"/>
              <a:gd name="T51" fmla="*/ 482 h 4411"/>
              <a:gd name="T52" fmla="*/ 793 w 1454"/>
              <a:gd name="T53" fmla="*/ 553 h 4411"/>
              <a:gd name="T54" fmla="*/ 698 w 1454"/>
              <a:gd name="T55" fmla="*/ 634 h 4411"/>
              <a:gd name="T56" fmla="*/ 618 w 1454"/>
              <a:gd name="T57" fmla="*/ 723 h 4411"/>
              <a:gd name="T58" fmla="*/ 556 w 1454"/>
              <a:gd name="T59" fmla="*/ 819 h 4411"/>
              <a:gd name="T60" fmla="*/ 512 w 1454"/>
              <a:gd name="T61" fmla="*/ 921 h 4411"/>
              <a:gd name="T62" fmla="*/ 486 w 1454"/>
              <a:gd name="T63" fmla="*/ 1028 h 4411"/>
              <a:gd name="T64" fmla="*/ 483 w 1454"/>
              <a:gd name="T65" fmla="*/ 1139 h 4411"/>
              <a:gd name="T66" fmla="*/ 501 w 1454"/>
              <a:gd name="T67" fmla="*/ 1248 h 4411"/>
              <a:gd name="T68" fmla="*/ 539 w 1454"/>
              <a:gd name="T69" fmla="*/ 1353 h 4411"/>
              <a:gd name="T70" fmla="*/ 596 w 1454"/>
              <a:gd name="T71" fmla="*/ 1451 h 4411"/>
              <a:gd name="T72" fmla="*/ 670 w 1454"/>
              <a:gd name="T73" fmla="*/ 1542 h 4411"/>
              <a:gd name="T74" fmla="*/ 761 w 1454"/>
              <a:gd name="T75" fmla="*/ 1626 h 4411"/>
              <a:gd name="T76" fmla="*/ 866 w 1454"/>
              <a:gd name="T77" fmla="*/ 1701 h 4411"/>
              <a:gd name="T78" fmla="*/ 984 w 1454"/>
              <a:gd name="T79" fmla="*/ 1766 h 4411"/>
              <a:gd name="T80" fmla="*/ 1114 w 1454"/>
              <a:gd name="T81" fmla="*/ 1820 h 4411"/>
              <a:gd name="T82" fmla="*/ 1254 w 1454"/>
              <a:gd name="T83" fmla="*/ 1863 h 4411"/>
              <a:gd name="T84" fmla="*/ 1403 w 1454"/>
              <a:gd name="T85" fmla="*/ 1892 h 441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454"/>
              <a:gd name="T130" fmla="*/ 0 h 4411"/>
              <a:gd name="T131" fmla="*/ 1454 w 1454"/>
              <a:gd name="T132" fmla="*/ 4411 h 441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454" h="4411">
                <a:moveTo>
                  <a:pt x="1221" y="4411"/>
                </a:moveTo>
                <a:lnTo>
                  <a:pt x="1156" y="4383"/>
                </a:lnTo>
                <a:lnTo>
                  <a:pt x="1092" y="4354"/>
                </a:lnTo>
                <a:lnTo>
                  <a:pt x="1029" y="4320"/>
                </a:lnTo>
                <a:lnTo>
                  <a:pt x="967" y="4284"/>
                </a:lnTo>
                <a:lnTo>
                  <a:pt x="907" y="4243"/>
                </a:lnTo>
                <a:lnTo>
                  <a:pt x="848" y="4199"/>
                </a:lnTo>
                <a:lnTo>
                  <a:pt x="791" y="4152"/>
                </a:lnTo>
                <a:lnTo>
                  <a:pt x="735" y="4103"/>
                </a:lnTo>
                <a:lnTo>
                  <a:pt x="680" y="4050"/>
                </a:lnTo>
                <a:lnTo>
                  <a:pt x="627" y="3994"/>
                </a:lnTo>
                <a:lnTo>
                  <a:pt x="576" y="3936"/>
                </a:lnTo>
                <a:lnTo>
                  <a:pt x="526" y="3874"/>
                </a:lnTo>
                <a:lnTo>
                  <a:pt x="479" y="3811"/>
                </a:lnTo>
                <a:lnTo>
                  <a:pt x="432" y="3744"/>
                </a:lnTo>
                <a:lnTo>
                  <a:pt x="389" y="3675"/>
                </a:lnTo>
                <a:lnTo>
                  <a:pt x="347" y="3604"/>
                </a:lnTo>
                <a:lnTo>
                  <a:pt x="307" y="3531"/>
                </a:lnTo>
                <a:lnTo>
                  <a:pt x="269" y="3455"/>
                </a:lnTo>
                <a:lnTo>
                  <a:pt x="234" y="3376"/>
                </a:lnTo>
                <a:lnTo>
                  <a:pt x="201" y="3297"/>
                </a:lnTo>
                <a:lnTo>
                  <a:pt x="170" y="3213"/>
                </a:lnTo>
                <a:lnTo>
                  <a:pt x="141" y="3130"/>
                </a:lnTo>
                <a:lnTo>
                  <a:pt x="115" y="3044"/>
                </a:lnTo>
                <a:lnTo>
                  <a:pt x="92" y="2957"/>
                </a:lnTo>
                <a:lnTo>
                  <a:pt x="71" y="2868"/>
                </a:lnTo>
                <a:lnTo>
                  <a:pt x="52" y="2778"/>
                </a:lnTo>
                <a:lnTo>
                  <a:pt x="36" y="2685"/>
                </a:lnTo>
                <a:lnTo>
                  <a:pt x="23" y="2592"/>
                </a:lnTo>
                <a:lnTo>
                  <a:pt x="12" y="2497"/>
                </a:lnTo>
                <a:lnTo>
                  <a:pt x="5" y="2400"/>
                </a:lnTo>
                <a:lnTo>
                  <a:pt x="1" y="2304"/>
                </a:lnTo>
                <a:lnTo>
                  <a:pt x="0" y="2204"/>
                </a:lnTo>
                <a:lnTo>
                  <a:pt x="1" y="2106"/>
                </a:lnTo>
                <a:lnTo>
                  <a:pt x="5" y="2010"/>
                </a:lnTo>
                <a:lnTo>
                  <a:pt x="12" y="1913"/>
                </a:lnTo>
                <a:lnTo>
                  <a:pt x="23" y="1820"/>
                </a:lnTo>
                <a:lnTo>
                  <a:pt x="36" y="1726"/>
                </a:lnTo>
                <a:lnTo>
                  <a:pt x="52" y="1634"/>
                </a:lnTo>
                <a:lnTo>
                  <a:pt x="71" y="1543"/>
                </a:lnTo>
                <a:lnTo>
                  <a:pt x="91" y="1454"/>
                </a:lnTo>
                <a:lnTo>
                  <a:pt x="115" y="1366"/>
                </a:lnTo>
                <a:lnTo>
                  <a:pt x="140" y="1281"/>
                </a:lnTo>
                <a:lnTo>
                  <a:pt x="169" y="1197"/>
                </a:lnTo>
                <a:lnTo>
                  <a:pt x="201" y="1115"/>
                </a:lnTo>
                <a:lnTo>
                  <a:pt x="233" y="1036"/>
                </a:lnTo>
                <a:lnTo>
                  <a:pt x="268" y="957"/>
                </a:lnTo>
                <a:lnTo>
                  <a:pt x="306" y="881"/>
                </a:lnTo>
                <a:lnTo>
                  <a:pt x="346" y="808"/>
                </a:lnTo>
                <a:lnTo>
                  <a:pt x="388" y="736"/>
                </a:lnTo>
                <a:lnTo>
                  <a:pt x="431" y="667"/>
                </a:lnTo>
                <a:lnTo>
                  <a:pt x="477" y="601"/>
                </a:lnTo>
                <a:lnTo>
                  <a:pt x="524" y="537"/>
                </a:lnTo>
                <a:lnTo>
                  <a:pt x="574" y="476"/>
                </a:lnTo>
                <a:lnTo>
                  <a:pt x="625" y="417"/>
                </a:lnTo>
                <a:lnTo>
                  <a:pt x="677" y="361"/>
                </a:lnTo>
                <a:lnTo>
                  <a:pt x="731" y="309"/>
                </a:lnTo>
                <a:lnTo>
                  <a:pt x="787" y="259"/>
                </a:lnTo>
                <a:lnTo>
                  <a:pt x="846" y="212"/>
                </a:lnTo>
                <a:lnTo>
                  <a:pt x="904" y="168"/>
                </a:lnTo>
                <a:lnTo>
                  <a:pt x="964" y="127"/>
                </a:lnTo>
                <a:lnTo>
                  <a:pt x="1025" y="91"/>
                </a:lnTo>
                <a:lnTo>
                  <a:pt x="1089" y="57"/>
                </a:lnTo>
                <a:lnTo>
                  <a:pt x="1152" y="27"/>
                </a:lnTo>
                <a:lnTo>
                  <a:pt x="1218" y="0"/>
                </a:lnTo>
                <a:lnTo>
                  <a:pt x="1450" y="612"/>
                </a:lnTo>
                <a:lnTo>
                  <a:pt x="1399" y="625"/>
                </a:lnTo>
                <a:lnTo>
                  <a:pt x="1349" y="642"/>
                </a:lnTo>
                <a:lnTo>
                  <a:pt x="1299" y="663"/>
                </a:lnTo>
                <a:lnTo>
                  <a:pt x="1251" y="685"/>
                </a:lnTo>
                <a:lnTo>
                  <a:pt x="1203" y="711"/>
                </a:lnTo>
                <a:lnTo>
                  <a:pt x="1156" y="739"/>
                </a:lnTo>
                <a:lnTo>
                  <a:pt x="1111" y="771"/>
                </a:lnTo>
                <a:lnTo>
                  <a:pt x="1067" y="805"/>
                </a:lnTo>
                <a:lnTo>
                  <a:pt x="1024" y="841"/>
                </a:lnTo>
                <a:lnTo>
                  <a:pt x="982" y="879"/>
                </a:lnTo>
                <a:lnTo>
                  <a:pt x="942" y="920"/>
                </a:lnTo>
                <a:lnTo>
                  <a:pt x="903" y="964"/>
                </a:lnTo>
                <a:lnTo>
                  <a:pt x="865" y="1009"/>
                </a:lnTo>
                <a:lnTo>
                  <a:pt x="828" y="1058"/>
                </a:lnTo>
                <a:lnTo>
                  <a:pt x="793" y="1107"/>
                </a:lnTo>
                <a:lnTo>
                  <a:pt x="760" y="1159"/>
                </a:lnTo>
                <a:lnTo>
                  <a:pt x="728" y="1213"/>
                </a:lnTo>
                <a:lnTo>
                  <a:pt x="698" y="1268"/>
                </a:lnTo>
                <a:lnTo>
                  <a:pt x="670" y="1327"/>
                </a:lnTo>
                <a:lnTo>
                  <a:pt x="643" y="1385"/>
                </a:lnTo>
                <a:lnTo>
                  <a:pt x="618" y="1447"/>
                </a:lnTo>
                <a:lnTo>
                  <a:pt x="595" y="1510"/>
                </a:lnTo>
                <a:lnTo>
                  <a:pt x="575" y="1572"/>
                </a:lnTo>
                <a:lnTo>
                  <a:pt x="556" y="1638"/>
                </a:lnTo>
                <a:lnTo>
                  <a:pt x="539" y="1705"/>
                </a:lnTo>
                <a:lnTo>
                  <a:pt x="524" y="1773"/>
                </a:lnTo>
                <a:lnTo>
                  <a:pt x="512" y="1843"/>
                </a:lnTo>
                <a:lnTo>
                  <a:pt x="501" y="1913"/>
                </a:lnTo>
                <a:lnTo>
                  <a:pt x="492" y="1985"/>
                </a:lnTo>
                <a:lnTo>
                  <a:pt x="486" y="2056"/>
                </a:lnTo>
                <a:lnTo>
                  <a:pt x="483" y="2131"/>
                </a:lnTo>
                <a:lnTo>
                  <a:pt x="482" y="2204"/>
                </a:lnTo>
                <a:lnTo>
                  <a:pt x="483" y="2279"/>
                </a:lnTo>
                <a:lnTo>
                  <a:pt x="486" y="2353"/>
                </a:lnTo>
                <a:lnTo>
                  <a:pt x="492" y="2425"/>
                </a:lnTo>
                <a:lnTo>
                  <a:pt x="501" y="2497"/>
                </a:lnTo>
                <a:lnTo>
                  <a:pt x="512" y="2568"/>
                </a:lnTo>
                <a:lnTo>
                  <a:pt x="524" y="2637"/>
                </a:lnTo>
                <a:lnTo>
                  <a:pt x="539" y="2706"/>
                </a:lnTo>
                <a:lnTo>
                  <a:pt x="556" y="2772"/>
                </a:lnTo>
                <a:lnTo>
                  <a:pt x="575" y="2837"/>
                </a:lnTo>
                <a:lnTo>
                  <a:pt x="596" y="2902"/>
                </a:lnTo>
                <a:lnTo>
                  <a:pt x="619" y="2965"/>
                </a:lnTo>
                <a:lnTo>
                  <a:pt x="644" y="3026"/>
                </a:lnTo>
                <a:lnTo>
                  <a:pt x="670" y="3085"/>
                </a:lnTo>
                <a:lnTo>
                  <a:pt x="699" y="3143"/>
                </a:lnTo>
                <a:lnTo>
                  <a:pt x="729" y="3199"/>
                </a:lnTo>
                <a:lnTo>
                  <a:pt x="761" y="3253"/>
                </a:lnTo>
                <a:lnTo>
                  <a:pt x="795" y="3304"/>
                </a:lnTo>
                <a:lnTo>
                  <a:pt x="830" y="3354"/>
                </a:lnTo>
                <a:lnTo>
                  <a:pt x="866" y="3402"/>
                </a:lnTo>
                <a:lnTo>
                  <a:pt x="904" y="3447"/>
                </a:lnTo>
                <a:lnTo>
                  <a:pt x="943" y="3491"/>
                </a:lnTo>
                <a:lnTo>
                  <a:pt x="984" y="3532"/>
                </a:lnTo>
                <a:lnTo>
                  <a:pt x="1026" y="3572"/>
                </a:lnTo>
                <a:lnTo>
                  <a:pt x="1070" y="3607"/>
                </a:lnTo>
                <a:lnTo>
                  <a:pt x="1114" y="3640"/>
                </a:lnTo>
                <a:lnTo>
                  <a:pt x="1160" y="3673"/>
                </a:lnTo>
                <a:lnTo>
                  <a:pt x="1206" y="3700"/>
                </a:lnTo>
                <a:lnTo>
                  <a:pt x="1254" y="3727"/>
                </a:lnTo>
                <a:lnTo>
                  <a:pt x="1302" y="3749"/>
                </a:lnTo>
                <a:lnTo>
                  <a:pt x="1352" y="3769"/>
                </a:lnTo>
                <a:lnTo>
                  <a:pt x="1403" y="3785"/>
                </a:lnTo>
                <a:lnTo>
                  <a:pt x="1454" y="3800"/>
                </a:lnTo>
                <a:lnTo>
                  <a:pt x="1221" y="4411"/>
                </a:lnTo>
                <a:close/>
              </a:path>
            </a:pathLst>
          </a:custGeom>
          <a:solidFill>
            <a:srgbClr val="BC835C"/>
          </a:solidFill>
          <a:ln w="9525">
            <a:noFill/>
            <a:round/>
            <a:headEnd/>
            <a:tailEnd/>
          </a:ln>
        </xdr:spPr>
      </xdr:sp>
      <xdr:sp macro="" textlink="">
        <xdr:nvSpPr>
          <xdr:cNvPr id="1110" name="Freeform 33"/>
          <xdr:cNvSpPr>
            <a:spLocks/>
          </xdr:cNvSpPr>
        </xdr:nvSpPr>
        <xdr:spPr bwMode="auto">
          <a:xfrm>
            <a:off x="9903" y="6599"/>
            <a:ext cx="2043" cy="3406"/>
          </a:xfrm>
          <a:custGeom>
            <a:avLst/>
            <a:gdLst>
              <a:gd name="T0" fmla="*/ 1547 w 2043"/>
              <a:gd name="T1" fmla="*/ 3354 h 6812"/>
              <a:gd name="T2" fmla="*/ 1283 w 2043"/>
              <a:gd name="T3" fmla="*/ 3259 h 6812"/>
              <a:gd name="T4" fmla="*/ 1037 w 2043"/>
              <a:gd name="T5" fmla="*/ 3144 h 6812"/>
              <a:gd name="T6" fmla="*/ 811 w 2043"/>
              <a:gd name="T7" fmla="*/ 3011 h 6812"/>
              <a:gd name="T8" fmla="*/ 609 w 2043"/>
              <a:gd name="T9" fmla="*/ 2861 h 6812"/>
              <a:gd name="T10" fmla="*/ 433 w 2043"/>
              <a:gd name="T11" fmla="*/ 2697 h 6812"/>
              <a:gd name="T12" fmla="*/ 283 w 2043"/>
              <a:gd name="T13" fmla="*/ 2519 h 6812"/>
              <a:gd name="T14" fmla="*/ 162 w 2043"/>
              <a:gd name="T15" fmla="*/ 2329 h 6812"/>
              <a:gd name="T16" fmla="*/ 74 w 2043"/>
              <a:gd name="T17" fmla="*/ 2129 h 6812"/>
              <a:gd name="T18" fmla="*/ 19 w 2043"/>
              <a:gd name="T19" fmla="*/ 1919 h 6812"/>
              <a:gd name="T20" fmla="*/ 0 w 2043"/>
              <a:gd name="T21" fmla="*/ 1702 h 6812"/>
              <a:gd name="T22" fmla="*/ 19 w 2043"/>
              <a:gd name="T23" fmla="*/ 1486 h 6812"/>
              <a:gd name="T24" fmla="*/ 74 w 2043"/>
              <a:gd name="T25" fmla="*/ 1277 h 6812"/>
              <a:gd name="T26" fmla="*/ 162 w 2043"/>
              <a:gd name="T27" fmla="*/ 1076 h 6812"/>
              <a:gd name="T28" fmla="*/ 283 w 2043"/>
              <a:gd name="T29" fmla="*/ 887 h 6812"/>
              <a:gd name="T30" fmla="*/ 432 w 2043"/>
              <a:gd name="T31" fmla="*/ 709 h 6812"/>
              <a:gd name="T32" fmla="*/ 608 w 2043"/>
              <a:gd name="T33" fmla="*/ 545 h 6812"/>
              <a:gd name="T34" fmla="*/ 810 w 2043"/>
              <a:gd name="T35" fmla="*/ 396 h 6812"/>
              <a:gd name="T36" fmla="*/ 1034 w 2043"/>
              <a:gd name="T37" fmla="*/ 263 h 6812"/>
              <a:gd name="T38" fmla="*/ 1280 w 2043"/>
              <a:gd name="T39" fmla="*/ 148 h 6812"/>
              <a:gd name="T40" fmla="*/ 1544 w 2043"/>
              <a:gd name="T41" fmla="*/ 52 h 6812"/>
              <a:gd name="T42" fmla="*/ 2040 w 2043"/>
              <a:gd name="T43" fmla="*/ 408 h 6812"/>
              <a:gd name="T44" fmla="*/ 1821 w 2043"/>
              <a:gd name="T45" fmla="*/ 465 h 6812"/>
              <a:gd name="T46" fmla="*/ 1616 w 2043"/>
              <a:gd name="T47" fmla="*/ 539 h 6812"/>
              <a:gd name="T48" fmla="*/ 1426 w 2043"/>
              <a:gd name="T49" fmla="*/ 629 h 6812"/>
              <a:gd name="T50" fmla="*/ 1252 w 2043"/>
              <a:gd name="T51" fmla="*/ 733 h 6812"/>
              <a:gd name="T52" fmla="*/ 1098 w 2043"/>
              <a:gd name="T53" fmla="*/ 850 h 6812"/>
              <a:gd name="T54" fmla="*/ 964 w 2043"/>
              <a:gd name="T55" fmla="*/ 979 h 6812"/>
              <a:gd name="T56" fmla="*/ 850 w 2043"/>
              <a:gd name="T57" fmla="*/ 1119 h 6812"/>
              <a:gd name="T58" fmla="*/ 763 w 2043"/>
              <a:gd name="T59" fmla="*/ 1269 h 6812"/>
              <a:gd name="T60" fmla="*/ 700 w 2043"/>
              <a:gd name="T61" fmla="*/ 1426 h 6812"/>
              <a:gd name="T62" fmla="*/ 666 w 2043"/>
              <a:gd name="T63" fmla="*/ 1590 h 6812"/>
              <a:gd name="T64" fmla="*/ 661 w 2043"/>
              <a:gd name="T65" fmla="*/ 1759 h 6812"/>
              <a:gd name="T66" fmla="*/ 687 w 2043"/>
              <a:gd name="T67" fmla="*/ 1926 h 6812"/>
              <a:gd name="T68" fmla="*/ 739 w 2043"/>
              <a:gd name="T69" fmla="*/ 2086 h 6812"/>
              <a:gd name="T70" fmla="*/ 820 w 2043"/>
              <a:gd name="T71" fmla="*/ 2238 h 6812"/>
              <a:gd name="T72" fmla="*/ 923 w 2043"/>
              <a:gd name="T73" fmla="*/ 2382 h 6812"/>
              <a:gd name="T74" fmla="*/ 1051 w 2043"/>
              <a:gd name="T75" fmla="*/ 2514 h 6812"/>
              <a:gd name="T76" fmla="*/ 1200 w 2043"/>
              <a:gd name="T77" fmla="*/ 2635 h 6812"/>
              <a:gd name="T78" fmla="*/ 1367 w 2043"/>
              <a:gd name="T79" fmla="*/ 2744 h 6812"/>
              <a:gd name="T80" fmla="*/ 1554 w 2043"/>
              <a:gd name="T81" fmla="*/ 2839 h 6812"/>
              <a:gd name="T82" fmla="*/ 1754 w 2043"/>
              <a:gd name="T83" fmla="*/ 2918 h 6812"/>
              <a:gd name="T84" fmla="*/ 1969 w 2043"/>
              <a:gd name="T85" fmla="*/ 2981 h 6812"/>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2043"/>
              <a:gd name="T130" fmla="*/ 0 h 6812"/>
              <a:gd name="T131" fmla="*/ 2043 w 2043"/>
              <a:gd name="T132" fmla="*/ 6812 h 6812"/>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2043" h="6812">
                <a:moveTo>
                  <a:pt x="1733" y="6812"/>
                </a:moveTo>
                <a:lnTo>
                  <a:pt x="1639" y="6762"/>
                </a:lnTo>
                <a:lnTo>
                  <a:pt x="1547" y="6708"/>
                </a:lnTo>
                <a:lnTo>
                  <a:pt x="1457" y="6649"/>
                </a:lnTo>
                <a:lnTo>
                  <a:pt x="1368" y="6585"/>
                </a:lnTo>
                <a:lnTo>
                  <a:pt x="1283" y="6518"/>
                </a:lnTo>
                <a:lnTo>
                  <a:pt x="1198" y="6445"/>
                </a:lnTo>
                <a:lnTo>
                  <a:pt x="1117" y="6369"/>
                </a:lnTo>
                <a:lnTo>
                  <a:pt x="1037" y="6287"/>
                </a:lnTo>
                <a:lnTo>
                  <a:pt x="959" y="6202"/>
                </a:lnTo>
                <a:lnTo>
                  <a:pt x="884" y="6114"/>
                </a:lnTo>
                <a:lnTo>
                  <a:pt x="811" y="6022"/>
                </a:lnTo>
                <a:lnTo>
                  <a:pt x="742" y="5926"/>
                </a:lnTo>
                <a:lnTo>
                  <a:pt x="674" y="5826"/>
                </a:lnTo>
                <a:lnTo>
                  <a:pt x="609" y="5722"/>
                </a:lnTo>
                <a:lnTo>
                  <a:pt x="548" y="5616"/>
                </a:lnTo>
                <a:lnTo>
                  <a:pt x="489" y="5506"/>
                </a:lnTo>
                <a:lnTo>
                  <a:pt x="433" y="5393"/>
                </a:lnTo>
                <a:lnTo>
                  <a:pt x="380" y="5278"/>
                </a:lnTo>
                <a:lnTo>
                  <a:pt x="329" y="5159"/>
                </a:lnTo>
                <a:lnTo>
                  <a:pt x="283" y="5038"/>
                </a:lnTo>
                <a:lnTo>
                  <a:pt x="239" y="4914"/>
                </a:lnTo>
                <a:lnTo>
                  <a:pt x="199" y="4788"/>
                </a:lnTo>
                <a:lnTo>
                  <a:pt x="162" y="4658"/>
                </a:lnTo>
                <a:lnTo>
                  <a:pt x="129" y="4526"/>
                </a:lnTo>
                <a:lnTo>
                  <a:pt x="100" y="4393"/>
                </a:lnTo>
                <a:lnTo>
                  <a:pt x="74" y="4257"/>
                </a:lnTo>
                <a:lnTo>
                  <a:pt x="52" y="4119"/>
                </a:lnTo>
                <a:lnTo>
                  <a:pt x="33" y="3980"/>
                </a:lnTo>
                <a:lnTo>
                  <a:pt x="19" y="3839"/>
                </a:lnTo>
                <a:lnTo>
                  <a:pt x="9" y="3695"/>
                </a:lnTo>
                <a:lnTo>
                  <a:pt x="2" y="3550"/>
                </a:lnTo>
                <a:lnTo>
                  <a:pt x="0" y="3404"/>
                </a:lnTo>
                <a:lnTo>
                  <a:pt x="2" y="3259"/>
                </a:lnTo>
                <a:lnTo>
                  <a:pt x="9" y="3115"/>
                </a:lnTo>
                <a:lnTo>
                  <a:pt x="19" y="2971"/>
                </a:lnTo>
                <a:lnTo>
                  <a:pt x="33" y="2831"/>
                </a:lnTo>
                <a:lnTo>
                  <a:pt x="52" y="2691"/>
                </a:lnTo>
                <a:lnTo>
                  <a:pt x="74" y="2553"/>
                </a:lnTo>
                <a:lnTo>
                  <a:pt x="100" y="2417"/>
                </a:lnTo>
                <a:lnTo>
                  <a:pt x="129" y="2284"/>
                </a:lnTo>
                <a:lnTo>
                  <a:pt x="162" y="2152"/>
                </a:lnTo>
                <a:lnTo>
                  <a:pt x="199" y="2024"/>
                </a:lnTo>
                <a:lnTo>
                  <a:pt x="239" y="1898"/>
                </a:lnTo>
                <a:lnTo>
                  <a:pt x="283" y="1774"/>
                </a:lnTo>
                <a:lnTo>
                  <a:pt x="329" y="1652"/>
                </a:lnTo>
                <a:lnTo>
                  <a:pt x="379" y="1534"/>
                </a:lnTo>
                <a:lnTo>
                  <a:pt x="432" y="1418"/>
                </a:lnTo>
                <a:lnTo>
                  <a:pt x="488" y="1306"/>
                </a:lnTo>
                <a:lnTo>
                  <a:pt x="547" y="1196"/>
                </a:lnTo>
                <a:lnTo>
                  <a:pt x="608" y="1089"/>
                </a:lnTo>
                <a:lnTo>
                  <a:pt x="673" y="987"/>
                </a:lnTo>
                <a:lnTo>
                  <a:pt x="740" y="886"/>
                </a:lnTo>
                <a:lnTo>
                  <a:pt x="810" y="791"/>
                </a:lnTo>
                <a:lnTo>
                  <a:pt x="882" y="699"/>
                </a:lnTo>
                <a:lnTo>
                  <a:pt x="957" y="609"/>
                </a:lnTo>
                <a:lnTo>
                  <a:pt x="1034" y="525"/>
                </a:lnTo>
                <a:lnTo>
                  <a:pt x="1115" y="444"/>
                </a:lnTo>
                <a:lnTo>
                  <a:pt x="1196" y="367"/>
                </a:lnTo>
                <a:lnTo>
                  <a:pt x="1280" y="295"/>
                </a:lnTo>
                <a:lnTo>
                  <a:pt x="1366" y="226"/>
                </a:lnTo>
                <a:lnTo>
                  <a:pt x="1454" y="162"/>
                </a:lnTo>
                <a:lnTo>
                  <a:pt x="1544" y="103"/>
                </a:lnTo>
                <a:lnTo>
                  <a:pt x="1636" y="49"/>
                </a:lnTo>
                <a:lnTo>
                  <a:pt x="1729" y="0"/>
                </a:lnTo>
                <a:lnTo>
                  <a:pt x="2040" y="816"/>
                </a:lnTo>
                <a:lnTo>
                  <a:pt x="1966" y="849"/>
                </a:lnTo>
                <a:lnTo>
                  <a:pt x="1893" y="887"/>
                </a:lnTo>
                <a:lnTo>
                  <a:pt x="1821" y="930"/>
                </a:lnTo>
                <a:lnTo>
                  <a:pt x="1751" y="975"/>
                </a:lnTo>
                <a:lnTo>
                  <a:pt x="1683" y="1025"/>
                </a:lnTo>
                <a:lnTo>
                  <a:pt x="1616" y="1077"/>
                </a:lnTo>
                <a:lnTo>
                  <a:pt x="1550" y="1134"/>
                </a:lnTo>
                <a:lnTo>
                  <a:pt x="1487" y="1194"/>
                </a:lnTo>
                <a:lnTo>
                  <a:pt x="1426" y="1257"/>
                </a:lnTo>
                <a:lnTo>
                  <a:pt x="1366" y="1323"/>
                </a:lnTo>
                <a:lnTo>
                  <a:pt x="1308" y="1393"/>
                </a:lnTo>
                <a:lnTo>
                  <a:pt x="1252" y="1465"/>
                </a:lnTo>
                <a:lnTo>
                  <a:pt x="1198" y="1541"/>
                </a:lnTo>
                <a:lnTo>
                  <a:pt x="1146" y="1618"/>
                </a:lnTo>
                <a:lnTo>
                  <a:pt x="1098" y="1700"/>
                </a:lnTo>
                <a:lnTo>
                  <a:pt x="1050" y="1784"/>
                </a:lnTo>
                <a:lnTo>
                  <a:pt x="1006" y="1870"/>
                </a:lnTo>
                <a:lnTo>
                  <a:pt x="964" y="1958"/>
                </a:lnTo>
                <a:lnTo>
                  <a:pt x="923" y="2048"/>
                </a:lnTo>
                <a:lnTo>
                  <a:pt x="885" y="2142"/>
                </a:lnTo>
                <a:lnTo>
                  <a:pt x="850" y="2237"/>
                </a:lnTo>
                <a:lnTo>
                  <a:pt x="819" y="2335"/>
                </a:lnTo>
                <a:lnTo>
                  <a:pt x="789" y="2435"/>
                </a:lnTo>
                <a:lnTo>
                  <a:pt x="763" y="2537"/>
                </a:lnTo>
                <a:lnTo>
                  <a:pt x="739" y="2639"/>
                </a:lnTo>
                <a:lnTo>
                  <a:pt x="718" y="2745"/>
                </a:lnTo>
                <a:lnTo>
                  <a:pt x="700" y="2851"/>
                </a:lnTo>
                <a:lnTo>
                  <a:pt x="685" y="2960"/>
                </a:lnTo>
                <a:lnTo>
                  <a:pt x="675" y="3068"/>
                </a:lnTo>
                <a:lnTo>
                  <a:pt x="666" y="3179"/>
                </a:lnTo>
                <a:lnTo>
                  <a:pt x="661" y="3292"/>
                </a:lnTo>
                <a:lnTo>
                  <a:pt x="659" y="3404"/>
                </a:lnTo>
                <a:lnTo>
                  <a:pt x="661" y="3518"/>
                </a:lnTo>
                <a:lnTo>
                  <a:pt x="666" y="3631"/>
                </a:lnTo>
                <a:lnTo>
                  <a:pt x="675" y="3742"/>
                </a:lnTo>
                <a:lnTo>
                  <a:pt x="687" y="3852"/>
                </a:lnTo>
                <a:lnTo>
                  <a:pt x="700" y="3960"/>
                </a:lnTo>
                <a:lnTo>
                  <a:pt x="718" y="4067"/>
                </a:lnTo>
                <a:lnTo>
                  <a:pt x="739" y="4171"/>
                </a:lnTo>
                <a:lnTo>
                  <a:pt x="763" y="4274"/>
                </a:lnTo>
                <a:lnTo>
                  <a:pt x="790" y="4377"/>
                </a:lnTo>
                <a:lnTo>
                  <a:pt x="820" y="4476"/>
                </a:lnTo>
                <a:lnTo>
                  <a:pt x="851" y="4573"/>
                </a:lnTo>
                <a:lnTo>
                  <a:pt x="886" y="4669"/>
                </a:lnTo>
                <a:lnTo>
                  <a:pt x="923" y="4763"/>
                </a:lnTo>
                <a:lnTo>
                  <a:pt x="964" y="4854"/>
                </a:lnTo>
                <a:lnTo>
                  <a:pt x="1007" y="4941"/>
                </a:lnTo>
                <a:lnTo>
                  <a:pt x="1051" y="5028"/>
                </a:lnTo>
                <a:lnTo>
                  <a:pt x="1099" y="5112"/>
                </a:lnTo>
                <a:lnTo>
                  <a:pt x="1149" y="5193"/>
                </a:lnTo>
                <a:lnTo>
                  <a:pt x="1200" y="5270"/>
                </a:lnTo>
                <a:lnTo>
                  <a:pt x="1254" y="5346"/>
                </a:lnTo>
                <a:lnTo>
                  <a:pt x="1310" y="5418"/>
                </a:lnTo>
                <a:lnTo>
                  <a:pt x="1367" y="5488"/>
                </a:lnTo>
                <a:lnTo>
                  <a:pt x="1428" y="5554"/>
                </a:lnTo>
                <a:lnTo>
                  <a:pt x="1490" y="5617"/>
                </a:lnTo>
                <a:lnTo>
                  <a:pt x="1554" y="5677"/>
                </a:lnTo>
                <a:lnTo>
                  <a:pt x="1618" y="5734"/>
                </a:lnTo>
                <a:lnTo>
                  <a:pt x="1686" y="5787"/>
                </a:lnTo>
                <a:lnTo>
                  <a:pt x="1754" y="5836"/>
                </a:lnTo>
                <a:lnTo>
                  <a:pt x="1824" y="5882"/>
                </a:lnTo>
                <a:lnTo>
                  <a:pt x="1896" y="5924"/>
                </a:lnTo>
                <a:lnTo>
                  <a:pt x="1969" y="5962"/>
                </a:lnTo>
                <a:lnTo>
                  <a:pt x="2043" y="5996"/>
                </a:lnTo>
                <a:lnTo>
                  <a:pt x="1733" y="6812"/>
                </a:lnTo>
                <a:close/>
              </a:path>
            </a:pathLst>
          </a:custGeom>
          <a:solidFill>
            <a:srgbClr val="C0A264"/>
          </a:solidFill>
          <a:ln w="9525">
            <a:noFill/>
            <a:round/>
            <a:headEnd/>
            <a:tailEnd/>
          </a:ln>
        </xdr:spPr>
      </xdr:sp>
      <xdr:sp macro="" textlink="">
        <xdr:nvSpPr>
          <xdr:cNvPr id="1111" name="Freeform 34"/>
          <xdr:cNvSpPr>
            <a:spLocks/>
          </xdr:cNvSpPr>
        </xdr:nvSpPr>
        <xdr:spPr bwMode="auto">
          <a:xfrm>
            <a:off x="8086" y="6648"/>
            <a:ext cx="1791" cy="3257"/>
          </a:xfrm>
          <a:custGeom>
            <a:avLst/>
            <a:gdLst>
              <a:gd name="T0" fmla="*/ 492 w 1791"/>
              <a:gd name="T1" fmla="*/ 3169 h 6515"/>
              <a:gd name="T2" fmla="*/ 400 w 1791"/>
              <a:gd name="T3" fmla="*/ 3049 h 6515"/>
              <a:gd name="T4" fmla="*/ 315 w 1791"/>
              <a:gd name="T5" fmla="*/ 2925 h 6515"/>
              <a:gd name="T6" fmla="*/ 238 w 1791"/>
              <a:gd name="T7" fmla="*/ 2800 h 6515"/>
              <a:gd name="T8" fmla="*/ 168 w 1791"/>
              <a:gd name="T9" fmla="*/ 2670 h 6515"/>
              <a:gd name="T10" fmla="*/ 107 w 1791"/>
              <a:gd name="T11" fmla="*/ 2539 h 6515"/>
              <a:gd name="T12" fmla="*/ 54 w 1791"/>
              <a:gd name="T13" fmla="*/ 2405 h 6515"/>
              <a:gd name="T14" fmla="*/ 10 w 1791"/>
              <a:gd name="T15" fmla="*/ 2269 h 6515"/>
              <a:gd name="T16" fmla="*/ 112 w 1791"/>
              <a:gd name="T17" fmla="*/ 2217 h 6515"/>
              <a:gd name="T18" fmla="*/ 252 w 1791"/>
              <a:gd name="T19" fmla="*/ 2179 h 6515"/>
              <a:gd name="T20" fmla="*/ 377 w 1791"/>
              <a:gd name="T21" fmla="*/ 2125 h 6515"/>
              <a:gd name="T22" fmla="*/ 487 w 1791"/>
              <a:gd name="T23" fmla="*/ 2057 h 6515"/>
              <a:gd name="T24" fmla="*/ 579 w 1791"/>
              <a:gd name="T25" fmla="*/ 1976 h 6515"/>
              <a:gd name="T26" fmla="*/ 649 w 1791"/>
              <a:gd name="T27" fmla="*/ 1886 h 6515"/>
              <a:gd name="T28" fmla="*/ 697 w 1791"/>
              <a:gd name="T29" fmla="*/ 1787 h 6515"/>
              <a:gd name="T30" fmla="*/ 718 w 1791"/>
              <a:gd name="T31" fmla="*/ 1682 h 6515"/>
              <a:gd name="T32" fmla="*/ 710 w 1791"/>
              <a:gd name="T33" fmla="*/ 1573 h 6515"/>
              <a:gd name="T34" fmla="*/ 677 w 1791"/>
              <a:gd name="T35" fmla="*/ 1470 h 6515"/>
              <a:gd name="T36" fmla="*/ 617 w 1791"/>
              <a:gd name="T37" fmla="*/ 1376 h 6515"/>
              <a:gd name="T38" fmla="*/ 535 w 1791"/>
              <a:gd name="T39" fmla="*/ 1290 h 6515"/>
              <a:gd name="T40" fmla="*/ 434 w 1791"/>
              <a:gd name="T41" fmla="*/ 1216 h 6515"/>
              <a:gd name="T42" fmla="*/ 316 w 1791"/>
              <a:gd name="T43" fmla="*/ 1154 h 6515"/>
              <a:gd name="T44" fmla="*/ 183 w 1791"/>
              <a:gd name="T45" fmla="*/ 1108 h 6515"/>
              <a:gd name="T46" fmla="*/ 38 w 1791"/>
              <a:gd name="T47" fmla="*/ 1078 h 6515"/>
              <a:gd name="T48" fmla="*/ 33 w 1791"/>
              <a:gd name="T49" fmla="*/ 965 h 6515"/>
              <a:gd name="T50" fmla="*/ 85 w 1791"/>
              <a:gd name="T51" fmla="*/ 823 h 6515"/>
              <a:gd name="T52" fmla="*/ 146 w 1791"/>
              <a:gd name="T53" fmla="*/ 683 h 6515"/>
              <a:gd name="T54" fmla="*/ 217 w 1791"/>
              <a:gd name="T55" fmla="*/ 547 h 6515"/>
              <a:gd name="T56" fmla="*/ 295 w 1791"/>
              <a:gd name="T57" fmla="*/ 412 h 6515"/>
              <a:gd name="T58" fmla="*/ 383 w 1791"/>
              <a:gd name="T59" fmla="*/ 282 h 6515"/>
              <a:gd name="T60" fmla="*/ 479 w 1791"/>
              <a:gd name="T61" fmla="*/ 154 h 6515"/>
              <a:gd name="T62" fmla="*/ 584 w 1791"/>
              <a:gd name="T63" fmla="*/ 30 h 6515"/>
              <a:gd name="T64" fmla="*/ 1791 w 1791"/>
              <a:gd name="T65" fmla="*/ 592 h 6515"/>
              <a:gd name="T66" fmla="*/ 1697 w 1791"/>
              <a:gd name="T67" fmla="*/ 711 h 6515"/>
              <a:gd name="T68" fmla="*/ 1614 w 1791"/>
              <a:gd name="T69" fmla="*/ 836 h 6515"/>
              <a:gd name="T70" fmla="*/ 1544 w 1791"/>
              <a:gd name="T71" fmla="*/ 964 h 6515"/>
              <a:gd name="T72" fmla="*/ 1484 w 1791"/>
              <a:gd name="T73" fmla="*/ 1095 h 6515"/>
              <a:gd name="T74" fmla="*/ 1438 w 1791"/>
              <a:gd name="T75" fmla="*/ 1230 h 6515"/>
              <a:gd name="T76" fmla="*/ 1403 w 1791"/>
              <a:gd name="T77" fmla="*/ 1369 h 6515"/>
              <a:gd name="T78" fmla="*/ 1383 w 1791"/>
              <a:gd name="T79" fmla="*/ 1511 h 6515"/>
              <a:gd name="T80" fmla="*/ 1375 w 1791"/>
              <a:gd name="T81" fmla="*/ 1654 h 6515"/>
              <a:gd name="T82" fmla="*/ 1382 w 1791"/>
              <a:gd name="T83" fmla="*/ 1793 h 6515"/>
              <a:gd name="T84" fmla="*/ 1402 w 1791"/>
              <a:gd name="T85" fmla="*/ 1930 h 6515"/>
              <a:gd name="T86" fmla="*/ 1434 w 1791"/>
              <a:gd name="T87" fmla="*/ 2063 h 6515"/>
              <a:gd name="T88" fmla="*/ 1477 w 1791"/>
              <a:gd name="T89" fmla="*/ 2195 h 6515"/>
              <a:gd name="T90" fmla="*/ 1533 w 1791"/>
              <a:gd name="T91" fmla="*/ 2323 h 6515"/>
              <a:gd name="T92" fmla="*/ 1600 w 1791"/>
              <a:gd name="T93" fmla="*/ 2447 h 6515"/>
              <a:gd name="T94" fmla="*/ 1677 w 1791"/>
              <a:gd name="T95" fmla="*/ 2568 h 6515"/>
              <a:gd name="T96" fmla="*/ 1765 w 1791"/>
              <a:gd name="T97" fmla="*/ 2684 h 6515"/>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791"/>
              <a:gd name="T148" fmla="*/ 0 h 6515"/>
              <a:gd name="T149" fmla="*/ 1791 w 1791"/>
              <a:gd name="T150" fmla="*/ 6515 h 6515"/>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791" h="6515">
                <a:moveTo>
                  <a:pt x="566" y="6515"/>
                </a:moveTo>
                <a:lnTo>
                  <a:pt x="540" y="6457"/>
                </a:lnTo>
                <a:lnTo>
                  <a:pt x="516" y="6398"/>
                </a:lnTo>
                <a:lnTo>
                  <a:pt x="492" y="6339"/>
                </a:lnTo>
                <a:lnTo>
                  <a:pt x="467" y="6280"/>
                </a:lnTo>
                <a:lnTo>
                  <a:pt x="444" y="6220"/>
                </a:lnTo>
                <a:lnTo>
                  <a:pt x="422" y="6159"/>
                </a:lnTo>
                <a:lnTo>
                  <a:pt x="400" y="6099"/>
                </a:lnTo>
                <a:lnTo>
                  <a:pt x="377" y="6037"/>
                </a:lnTo>
                <a:lnTo>
                  <a:pt x="356" y="5976"/>
                </a:lnTo>
                <a:lnTo>
                  <a:pt x="335" y="5914"/>
                </a:lnTo>
                <a:lnTo>
                  <a:pt x="315" y="5851"/>
                </a:lnTo>
                <a:lnTo>
                  <a:pt x="295" y="5789"/>
                </a:lnTo>
                <a:lnTo>
                  <a:pt x="275" y="5726"/>
                </a:lnTo>
                <a:lnTo>
                  <a:pt x="256" y="5663"/>
                </a:lnTo>
                <a:lnTo>
                  <a:pt x="238" y="5600"/>
                </a:lnTo>
                <a:lnTo>
                  <a:pt x="220" y="5536"/>
                </a:lnTo>
                <a:lnTo>
                  <a:pt x="202" y="5471"/>
                </a:lnTo>
                <a:lnTo>
                  <a:pt x="185" y="5407"/>
                </a:lnTo>
                <a:lnTo>
                  <a:pt x="168" y="5341"/>
                </a:lnTo>
                <a:lnTo>
                  <a:pt x="152" y="5277"/>
                </a:lnTo>
                <a:lnTo>
                  <a:pt x="136" y="5211"/>
                </a:lnTo>
                <a:lnTo>
                  <a:pt x="122" y="5145"/>
                </a:lnTo>
                <a:lnTo>
                  <a:pt x="107" y="5079"/>
                </a:lnTo>
                <a:lnTo>
                  <a:pt x="93" y="5012"/>
                </a:lnTo>
                <a:lnTo>
                  <a:pt x="79" y="4945"/>
                </a:lnTo>
                <a:lnTo>
                  <a:pt x="67" y="4879"/>
                </a:lnTo>
                <a:lnTo>
                  <a:pt x="54" y="4810"/>
                </a:lnTo>
                <a:lnTo>
                  <a:pt x="42" y="4743"/>
                </a:lnTo>
                <a:lnTo>
                  <a:pt x="31" y="4676"/>
                </a:lnTo>
                <a:lnTo>
                  <a:pt x="20" y="4607"/>
                </a:lnTo>
                <a:lnTo>
                  <a:pt x="10" y="4538"/>
                </a:lnTo>
                <a:lnTo>
                  <a:pt x="0" y="4469"/>
                </a:lnTo>
                <a:lnTo>
                  <a:pt x="38" y="4461"/>
                </a:lnTo>
                <a:lnTo>
                  <a:pt x="75" y="4449"/>
                </a:lnTo>
                <a:lnTo>
                  <a:pt x="112" y="4434"/>
                </a:lnTo>
                <a:lnTo>
                  <a:pt x="148" y="4418"/>
                </a:lnTo>
                <a:lnTo>
                  <a:pt x="183" y="4401"/>
                </a:lnTo>
                <a:lnTo>
                  <a:pt x="218" y="4380"/>
                </a:lnTo>
                <a:lnTo>
                  <a:pt x="252" y="4358"/>
                </a:lnTo>
                <a:lnTo>
                  <a:pt x="284" y="4333"/>
                </a:lnTo>
                <a:lnTo>
                  <a:pt x="316" y="4307"/>
                </a:lnTo>
                <a:lnTo>
                  <a:pt x="347" y="4279"/>
                </a:lnTo>
                <a:lnTo>
                  <a:pt x="377" y="4250"/>
                </a:lnTo>
                <a:lnTo>
                  <a:pt x="406" y="4218"/>
                </a:lnTo>
                <a:lnTo>
                  <a:pt x="434" y="4186"/>
                </a:lnTo>
                <a:lnTo>
                  <a:pt x="461" y="4151"/>
                </a:lnTo>
                <a:lnTo>
                  <a:pt x="487" y="4114"/>
                </a:lnTo>
                <a:lnTo>
                  <a:pt x="512" y="4076"/>
                </a:lnTo>
                <a:lnTo>
                  <a:pt x="535" y="4037"/>
                </a:lnTo>
                <a:lnTo>
                  <a:pt x="558" y="3996"/>
                </a:lnTo>
                <a:lnTo>
                  <a:pt x="579" y="3953"/>
                </a:lnTo>
                <a:lnTo>
                  <a:pt x="598" y="3911"/>
                </a:lnTo>
                <a:lnTo>
                  <a:pt x="617" y="3865"/>
                </a:lnTo>
                <a:lnTo>
                  <a:pt x="634" y="3820"/>
                </a:lnTo>
                <a:lnTo>
                  <a:pt x="649" y="3773"/>
                </a:lnTo>
                <a:lnTo>
                  <a:pt x="664" y="3725"/>
                </a:lnTo>
                <a:lnTo>
                  <a:pt x="677" y="3675"/>
                </a:lnTo>
                <a:lnTo>
                  <a:pt x="687" y="3626"/>
                </a:lnTo>
                <a:lnTo>
                  <a:pt x="697" y="3574"/>
                </a:lnTo>
                <a:lnTo>
                  <a:pt x="704" y="3523"/>
                </a:lnTo>
                <a:lnTo>
                  <a:pt x="710" y="3471"/>
                </a:lnTo>
                <a:lnTo>
                  <a:pt x="716" y="3418"/>
                </a:lnTo>
                <a:lnTo>
                  <a:pt x="718" y="3364"/>
                </a:lnTo>
                <a:lnTo>
                  <a:pt x="719" y="3308"/>
                </a:lnTo>
                <a:lnTo>
                  <a:pt x="718" y="3254"/>
                </a:lnTo>
                <a:lnTo>
                  <a:pt x="716" y="3200"/>
                </a:lnTo>
                <a:lnTo>
                  <a:pt x="710" y="3147"/>
                </a:lnTo>
                <a:lnTo>
                  <a:pt x="704" y="3095"/>
                </a:lnTo>
                <a:lnTo>
                  <a:pt x="697" y="3042"/>
                </a:lnTo>
                <a:lnTo>
                  <a:pt x="687" y="2992"/>
                </a:lnTo>
                <a:lnTo>
                  <a:pt x="677" y="2941"/>
                </a:lnTo>
                <a:lnTo>
                  <a:pt x="664" y="2893"/>
                </a:lnTo>
                <a:lnTo>
                  <a:pt x="649" y="2845"/>
                </a:lnTo>
                <a:lnTo>
                  <a:pt x="634" y="2798"/>
                </a:lnTo>
                <a:lnTo>
                  <a:pt x="617" y="2752"/>
                </a:lnTo>
                <a:lnTo>
                  <a:pt x="598" y="2707"/>
                </a:lnTo>
                <a:lnTo>
                  <a:pt x="579" y="2663"/>
                </a:lnTo>
                <a:lnTo>
                  <a:pt x="558" y="2622"/>
                </a:lnTo>
                <a:lnTo>
                  <a:pt x="535" y="2581"/>
                </a:lnTo>
                <a:lnTo>
                  <a:pt x="512" y="2542"/>
                </a:lnTo>
                <a:lnTo>
                  <a:pt x="487" y="2504"/>
                </a:lnTo>
                <a:lnTo>
                  <a:pt x="461" y="2467"/>
                </a:lnTo>
                <a:lnTo>
                  <a:pt x="434" y="2432"/>
                </a:lnTo>
                <a:lnTo>
                  <a:pt x="406" y="2400"/>
                </a:lnTo>
                <a:lnTo>
                  <a:pt x="377" y="2368"/>
                </a:lnTo>
                <a:lnTo>
                  <a:pt x="347" y="2339"/>
                </a:lnTo>
                <a:lnTo>
                  <a:pt x="316" y="2309"/>
                </a:lnTo>
                <a:lnTo>
                  <a:pt x="284" y="2284"/>
                </a:lnTo>
                <a:lnTo>
                  <a:pt x="252" y="2260"/>
                </a:lnTo>
                <a:lnTo>
                  <a:pt x="218" y="2238"/>
                </a:lnTo>
                <a:lnTo>
                  <a:pt x="183" y="2217"/>
                </a:lnTo>
                <a:lnTo>
                  <a:pt x="148" y="2200"/>
                </a:lnTo>
                <a:lnTo>
                  <a:pt x="112" y="2184"/>
                </a:lnTo>
                <a:lnTo>
                  <a:pt x="75" y="2169"/>
                </a:lnTo>
                <a:lnTo>
                  <a:pt x="38" y="2157"/>
                </a:lnTo>
                <a:lnTo>
                  <a:pt x="0" y="2148"/>
                </a:lnTo>
                <a:lnTo>
                  <a:pt x="10" y="2075"/>
                </a:lnTo>
                <a:lnTo>
                  <a:pt x="21" y="2004"/>
                </a:lnTo>
                <a:lnTo>
                  <a:pt x="33" y="1931"/>
                </a:lnTo>
                <a:lnTo>
                  <a:pt x="45" y="1859"/>
                </a:lnTo>
                <a:lnTo>
                  <a:pt x="58" y="1789"/>
                </a:lnTo>
                <a:lnTo>
                  <a:pt x="71" y="1717"/>
                </a:lnTo>
                <a:lnTo>
                  <a:pt x="85" y="1647"/>
                </a:lnTo>
                <a:lnTo>
                  <a:pt x="99" y="1577"/>
                </a:lnTo>
                <a:lnTo>
                  <a:pt x="114" y="1506"/>
                </a:lnTo>
                <a:lnTo>
                  <a:pt x="130" y="1436"/>
                </a:lnTo>
                <a:lnTo>
                  <a:pt x="146" y="1367"/>
                </a:lnTo>
                <a:lnTo>
                  <a:pt x="163" y="1299"/>
                </a:lnTo>
                <a:lnTo>
                  <a:pt x="180" y="1230"/>
                </a:lnTo>
                <a:lnTo>
                  <a:pt x="198" y="1161"/>
                </a:lnTo>
                <a:lnTo>
                  <a:pt x="217" y="1094"/>
                </a:lnTo>
                <a:lnTo>
                  <a:pt x="236" y="1025"/>
                </a:lnTo>
                <a:lnTo>
                  <a:pt x="255" y="958"/>
                </a:lnTo>
                <a:lnTo>
                  <a:pt x="275" y="892"/>
                </a:lnTo>
                <a:lnTo>
                  <a:pt x="295" y="825"/>
                </a:lnTo>
                <a:lnTo>
                  <a:pt x="316" y="759"/>
                </a:lnTo>
                <a:lnTo>
                  <a:pt x="338" y="693"/>
                </a:lnTo>
                <a:lnTo>
                  <a:pt x="360" y="629"/>
                </a:lnTo>
                <a:lnTo>
                  <a:pt x="383" y="565"/>
                </a:lnTo>
                <a:lnTo>
                  <a:pt x="406" y="500"/>
                </a:lnTo>
                <a:lnTo>
                  <a:pt x="430" y="436"/>
                </a:lnTo>
                <a:lnTo>
                  <a:pt x="455" y="372"/>
                </a:lnTo>
                <a:lnTo>
                  <a:pt x="479" y="309"/>
                </a:lnTo>
                <a:lnTo>
                  <a:pt x="504" y="246"/>
                </a:lnTo>
                <a:lnTo>
                  <a:pt x="531" y="184"/>
                </a:lnTo>
                <a:lnTo>
                  <a:pt x="556" y="123"/>
                </a:lnTo>
                <a:lnTo>
                  <a:pt x="584" y="61"/>
                </a:lnTo>
                <a:lnTo>
                  <a:pt x="611" y="0"/>
                </a:lnTo>
                <a:lnTo>
                  <a:pt x="1418" y="804"/>
                </a:lnTo>
                <a:lnTo>
                  <a:pt x="1594" y="456"/>
                </a:lnTo>
                <a:lnTo>
                  <a:pt x="1791" y="1185"/>
                </a:lnTo>
                <a:lnTo>
                  <a:pt x="1767" y="1243"/>
                </a:lnTo>
                <a:lnTo>
                  <a:pt x="1742" y="1303"/>
                </a:lnTo>
                <a:lnTo>
                  <a:pt x="1719" y="1363"/>
                </a:lnTo>
                <a:lnTo>
                  <a:pt x="1697" y="1423"/>
                </a:lnTo>
                <a:lnTo>
                  <a:pt x="1676" y="1484"/>
                </a:lnTo>
                <a:lnTo>
                  <a:pt x="1655" y="1546"/>
                </a:lnTo>
                <a:lnTo>
                  <a:pt x="1634" y="1609"/>
                </a:lnTo>
                <a:lnTo>
                  <a:pt x="1614" y="1672"/>
                </a:lnTo>
                <a:lnTo>
                  <a:pt x="1595" y="1735"/>
                </a:lnTo>
                <a:lnTo>
                  <a:pt x="1577" y="1799"/>
                </a:lnTo>
                <a:lnTo>
                  <a:pt x="1560" y="1863"/>
                </a:lnTo>
                <a:lnTo>
                  <a:pt x="1544" y="1928"/>
                </a:lnTo>
                <a:lnTo>
                  <a:pt x="1528" y="1993"/>
                </a:lnTo>
                <a:lnTo>
                  <a:pt x="1513" y="2058"/>
                </a:lnTo>
                <a:lnTo>
                  <a:pt x="1498" y="2125"/>
                </a:lnTo>
                <a:lnTo>
                  <a:pt x="1484" y="2191"/>
                </a:lnTo>
                <a:lnTo>
                  <a:pt x="1472" y="2258"/>
                </a:lnTo>
                <a:lnTo>
                  <a:pt x="1459" y="2325"/>
                </a:lnTo>
                <a:lnTo>
                  <a:pt x="1448" y="2394"/>
                </a:lnTo>
                <a:lnTo>
                  <a:pt x="1438" y="2461"/>
                </a:lnTo>
                <a:lnTo>
                  <a:pt x="1427" y="2530"/>
                </a:lnTo>
                <a:lnTo>
                  <a:pt x="1419" y="2599"/>
                </a:lnTo>
                <a:lnTo>
                  <a:pt x="1410" y="2669"/>
                </a:lnTo>
                <a:lnTo>
                  <a:pt x="1403" y="2739"/>
                </a:lnTo>
                <a:lnTo>
                  <a:pt x="1397" y="2808"/>
                </a:lnTo>
                <a:lnTo>
                  <a:pt x="1391" y="2880"/>
                </a:lnTo>
                <a:lnTo>
                  <a:pt x="1387" y="2950"/>
                </a:lnTo>
                <a:lnTo>
                  <a:pt x="1383" y="3022"/>
                </a:lnTo>
                <a:lnTo>
                  <a:pt x="1380" y="3093"/>
                </a:lnTo>
                <a:lnTo>
                  <a:pt x="1378" y="3165"/>
                </a:lnTo>
                <a:lnTo>
                  <a:pt x="1376" y="3237"/>
                </a:lnTo>
                <a:lnTo>
                  <a:pt x="1375" y="3308"/>
                </a:lnTo>
                <a:lnTo>
                  <a:pt x="1376" y="3378"/>
                </a:lnTo>
                <a:lnTo>
                  <a:pt x="1378" y="3449"/>
                </a:lnTo>
                <a:lnTo>
                  <a:pt x="1380" y="3517"/>
                </a:lnTo>
                <a:lnTo>
                  <a:pt x="1382" y="3586"/>
                </a:lnTo>
                <a:lnTo>
                  <a:pt x="1386" y="3655"/>
                </a:lnTo>
                <a:lnTo>
                  <a:pt x="1390" y="3724"/>
                </a:lnTo>
                <a:lnTo>
                  <a:pt x="1396" y="3792"/>
                </a:lnTo>
                <a:lnTo>
                  <a:pt x="1402" y="3860"/>
                </a:lnTo>
                <a:lnTo>
                  <a:pt x="1408" y="3927"/>
                </a:lnTo>
                <a:lnTo>
                  <a:pt x="1416" y="3994"/>
                </a:lnTo>
                <a:lnTo>
                  <a:pt x="1424" y="4061"/>
                </a:lnTo>
                <a:lnTo>
                  <a:pt x="1434" y="4127"/>
                </a:lnTo>
                <a:lnTo>
                  <a:pt x="1443" y="4194"/>
                </a:lnTo>
                <a:lnTo>
                  <a:pt x="1454" y="4260"/>
                </a:lnTo>
                <a:lnTo>
                  <a:pt x="1465" y="4325"/>
                </a:lnTo>
                <a:lnTo>
                  <a:pt x="1477" y="4390"/>
                </a:lnTo>
                <a:lnTo>
                  <a:pt x="1490" y="4455"/>
                </a:lnTo>
                <a:lnTo>
                  <a:pt x="1503" y="4519"/>
                </a:lnTo>
                <a:lnTo>
                  <a:pt x="1518" y="4582"/>
                </a:lnTo>
                <a:lnTo>
                  <a:pt x="1533" y="4646"/>
                </a:lnTo>
                <a:lnTo>
                  <a:pt x="1548" y="4709"/>
                </a:lnTo>
                <a:lnTo>
                  <a:pt x="1565" y="4771"/>
                </a:lnTo>
                <a:lnTo>
                  <a:pt x="1582" y="4834"/>
                </a:lnTo>
                <a:lnTo>
                  <a:pt x="1600" y="4895"/>
                </a:lnTo>
                <a:lnTo>
                  <a:pt x="1618" y="4955"/>
                </a:lnTo>
                <a:lnTo>
                  <a:pt x="1637" y="5016"/>
                </a:lnTo>
                <a:lnTo>
                  <a:pt x="1657" y="5076"/>
                </a:lnTo>
                <a:lnTo>
                  <a:pt x="1677" y="5136"/>
                </a:lnTo>
                <a:lnTo>
                  <a:pt x="1698" y="5195"/>
                </a:lnTo>
                <a:lnTo>
                  <a:pt x="1719" y="5253"/>
                </a:lnTo>
                <a:lnTo>
                  <a:pt x="1741" y="5312"/>
                </a:lnTo>
                <a:lnTo>
                  <a:pt x="1765" y="5369"/>
                </a:lnTo>
                <a:lnTo>
                  <a:pt x="1558" y="6125"/>
                </a:lnTo>
                <a:lnTo>
                  <a:pt x="1396" y="5733"/>
                </a:lnTo>
                <a:lnTo>
                  <a:pt x="566" y="6515"/>
                </a:lnTo>
                <a:close/>
              </a:path>
            </a:pathLst>
          </a:custGeom>
          <a:solidFill>
            <a:srgbClr val="F5C592"/>
          </a:solidFill>
          <a:ln w="9525">
            <a:noFill/>
            <a:round/>
            <a:headEnd/>
            <a:tailEnd/>
          </a:ln>
        </xdr:spPr>
      </xdr:sp>
    </xdr:grpSp>
    <xdr:clientData/>
  </xdr:twoCellAnchor>
  <xdr:twoCellAnchor>
    <xdr:from>
      <xdr:col>4</xdr:col>
      <xdr:colOff>171450</xdr:colOff>
      <xdr:row>3</xdr:row>
      <xdr:rowOff>19050</xdr:rowOff>
    </xdr:from>
    <xdr:to>
      <xdr:col>12</xdr:col>
      <xdr:colOff>171450</xdr:colOff>
      <xdr:row>7</xdr:row>
      <xdr:rowOff>9525</xdr:rowOff>
    </xdr:to>
    <xdr:sp macro="" textlink="">
      <xdr:nvSpPr>
        <xdr:cNvPr id="1059" name="Text Box 35"/>
        <xdr:cNvSpPr txBox="1">
          <a:spLocks noChangeArrowheads="1"/>
        </xdr:cNvSpPr>
      </xdr:nvSpPr>
      <xdr:spPr bwMode="auto">
        <a:xfrm>
          <a:off x="1162050" y="504825"/>
          <a:ext cx="1981200" cy="638175"/>
        </a:xfrm>
        <a:prstGeom prst="rect">
          <a:avLst/>
        </a:prstGeom>
        <a:noFill/>
        <a:ln w="38100">
          <a:noFill/>
          <a:miter lim="800000"/>
          <a:headEnd/>
          <a:tailEnd/>
        </a:ln>
      </xdr:spPr>
      <xdr:txBody>
        <a:bodyPr vertOverflow="clip" wrap="square" lIns="91440" tIns="45720" rIns="91440" bIns="45720" anchor="t" upright="1"/>
        <a:lstStyle/>
        <a:p>
          <a:pPr algn="l" rtl="0">
            <a:defRPr sz="1000"/>
          </a:pPr>
          <a:r>
            <a:rPr lang="en-US" sz="1000" b="0" i="1" u="none" strike="noStrike" baseline="0">
              <a:solidFill>
                <a:srgbClr val="FFFFFF"/>
              </a:solidFill>
              <a:latin typeface="Helvetica"/>
              <a:cs typeface="Helvetica"/>
            </a:rPr>
            <a:t>Javier GENERO &amp; Asociados</a:t>
          </a:r>
          <a:endParaRPr lang="en-US" sz="900" b="0" i="1" u="none" strike="noStrike" baseline="0">
            <a:solidFill>
              <a:srgbClr val="FFFFFF"/>
            </a:solidFill>
            <a:latin typeface="Helvetica"/>
            <a:cs typeface="Helvetica"/>
          </a:endParaRPr>
        </a:p>
        <a:p>
          <a:pPr algn="l" rtl="0">
            <a:defRPr sz="1000"/>
          </a:pPr>
          <a:r>
            <a:rPr lang="en-US" sz="800" b="0" i="1" u="none" strike="noStrike" baseline="0">
              <a:solidFill>
                <a:srgbClr val="FFFFFF"/>
              </a:solidFill>
              <a:latin typeface="Helvetica"/>
              <a:cs typeface="Helvetica"/>
            </a:rPr>
            <a:t>Estrategia, Comunicación y Liderazgo </a:t>
          </a:r>
        </a:p>
        <a:p>
          <a:pPr algn="l" rtl="0">
            <a:defRPr sz="1000"/>
          </a:pPr>
          <a:r>
            <a:rPr lang="en-US" sz="800" b="0" i="1" u="none" strike="noStrike" baseline="0">
              <a:solidFill>
                <a:srgbClr val="FFFFFF"/>
              </a:solidFill>
              <a:latin typeface="Helvetica"/>
              <a:cs typeface="Helvetica"/>
            </a:rPr>
            <a:t>Consultores-Asesores</a:t>
          </a:r>
          <a:endParaRPr lang="en-US" sz="900" b="0" i="1" u="none" strike="noStrike" baseline="0">
            <a:solidFill>
              <a:srgbClr val="FFFFFF"/>
            </a:solidFill>
            <a:latin typeface="Helvetica"/>
            <a:cs typeface="Helvetica"/>
          </a:endParaRPr>
        </a:p>
        <a:p>
          <a:pPr algn="l" rtl="0">
            <a:defRPr sz="1000"/>
          </a:pPr>
          <a:endParaRPr lang="en-US" sz="900" b="0" i="1" u="none" strike="noStrike" baseline="0">
            <a:solidFill>
              <a:srgbClr val="FFFFFF"/>
            </a:solidFill>
            <a:latin typeface="Helvetica"/>
            <a:cs typeface="Helvetica"/>
          </a:endParaRPr>
        </a:p>
      </xdr:txBody>
    </xdr:sp>
    <xdr:clientData/>
  </xdr:twoCellAnchor>
  <xdr:twoCellAnchor>
    <xdr:from>
      <xdr:col>3</xdr:col>
      <xdr:colOff>78441</xdr:colOff>
      <xdr:row>174</xdr:row>
      <xdr:rowOff>56028</xdr:rowOff>
    </xdr:from>
    <xdr:to>
      <xdr:col>37</xdr:col>
      <xdr:colOff>224118</xdr:colOff>
      <xdr:row>184</xdr:row>
      <xdr:rowOff>179293</xdr:rowOff>
    </xdr:to>
    <xdr:sp macro="" textlink="">
      <xdr:nvSpPr>
        <xdr:cNvPr id="21" name="20 CuadroTexto"/>
        <xdr:cNvSpPr txBox="1"/>
      </xdr:nvSpPr>
      <xdr:spPr>
        <a:xfrm>
          <a:off x="818029" y="30155028"/>
          <a:ext cx="10253383" cy="2028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AR" sz="1100"/>
            <a:t>Esta</a:t>
          </a:r>
          <a:r>
            <a:rPr lang="es-AR" sz="1100" baseline="0"/>
            <a:t> nota es el resultado del promedio de las calificaciones que otorgó el dueño de la empresa a sus empleados sobre el mismo cuestionario/capacitación, solo que se lo hizo en sentido inverso, preguntándole qué creía que respondería en general todo su personal frente a estas opciones que le presentó el coacho.</a:t>
          </a:r>
        </a:p>
        <a:p>
          <a:r>
            <a:rPr lang="es-AR" sz="1100" baseline="0"/>
            <a:t>Como podrá apreciarse en este caso, el empresario tenía una percepción equivocada de su realida respecto del ánimo reclamista de su personal. Por el contrario, si bien 6,75 no resulta una buena nota o la mejor posible, tampoco es una nota inusual y sobre la cual no se haya podido trabajar en el desarrollo organizacional con bastante éxito. Indudablemente, los empleados que puntuaron menso de 6 en su estrés laboral resultaron elementos negativos y  friccionantes que al cabo de unos años fueron siendo retirados o fueron yéndose por su propia voluntad de la empresa.</a:t>
          </a:r>
        </a:p>
        <a:p>
          <a:endParaRPr lang="es-AR" sz="1100"/>
        </a:p>
        <a:p>
          <a:r>
            <a:rPr lang="es-AR" sz="1100"/>
            <a:t>Nota importante: El número 28 de la primera tabla, corresponde al único</a:t>
          </a:r>
          <a:r>
            <a:rPr lang="es-AR" sz="1100" baseline="0"/>
            <a:t> hijo del dueño. Su nota de 6,36 es baja, casi crítica y a  cuatro años vista del estudio realizado, sabemos que la situación ha empeorado a la fecha, con muchas dificultades en la relación padre/hijo. Esto se debió en gran medida, a que el padre abortó el proceso de consultoría iniciado y no se pudo intervenir favorablemente para que las mejoras que se habían logrado, se consolidaran en el tiempo. Esto nos dice que el coaching ejecutivo y familiar debe ser sostenido un tiempo prudencial (sin generar dependencias), para que las transformaciones resulten irrevocables. Anotaciones de Javier GENERO.</a:t>
          </a:r>
          <a:endParaRPr lang="es-A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G216"/>
  <sheetViews>
    <sheetView tabSelected="1" topLeftCell="A49" zoomScale="85" zoomScaleNormal="85" workbookViewId="0">
      <selection activeCell="T83" sqref="T83"/>
    </sheetView>
  </sheetViews>
  <sheetFormatPr baseColWidth="10" defaultRowHeight="15"/>
  <cols>
    <col min="1" max="1" width="3.7109375" style="50" customWidth="1"/>
    <col min="2" max="3" width="3.7109375" style="180" customWidth="1"/>
    <col min="4" max="5" width="3.7109375" style="181" customWidth="1"/>
    <col min="6" max="12" width="3.7109375" style="50" customWidth="1"/>
    <col min="13" max="13" width="6.42578125" style="50" customWidth="1"/>
    <col min="14" max="14" width="3.7109375" style="50" customWidth="1"/>
    <col min="15" max="43" width="4.7109375" style="183" customWidth="1"/>
    <col min="44" max="45" width="4.7109375" style="183" hidden="1" customWidth="1"/>
    <col min="46" max="46" width="3.7109375" style="50" hidden="1" customWidth="1"/>
    <col min="47" max="47" width="5.7109375" style="59" hidden="1" customWidth="1"/>
    <col min="48" max="48" width="3.7109375" style="50" customWidth="1"/>
    <col min="49" max="49" width="5.7109375" style="184" customWidth="1"/>
    <col min="50" max="50" width="5.7109375" style="184" hidden="1" customWidth="1"/>
    <col min="51" max="52" width="3.7109375" style="50" hidden="1" customWidth="1"/>
    <col min="53" max="54" width="5.7109375" style="50" hidden="1" customWidth="1"/>
    <col min="55" max="55" width="3.7109375" style="50" customWidth="1"/>
    <col min="56" max="56" width="3.7109375" style="50" hidden="1" customWidth="1"/>
    <col min="57" max="84" width="4.7109375" style="183" hidden="1" customWidth="1"/>
    <col min="85" max="89" width="3.7109375" style="50" hidden="1" customWidth="1"/>
    <col min="90" max="105" width="11.42578125" style="284"/>
    <col min="106" max="111" width="11.42578125" style="50"/>
    <col min="112" max="16384" width="11.42578125" style="51"/>
  </cols>
  <sheetData>
    <row r="1" spans="1:89">
      <c r="A1" s="44"/>
      <c r="B1" s="45"/>
      <c r="C1" s="45"/>
      <c r="D1" s="46"/>
      <c r="E1" s="46"/>
      <c r="F1" s="44"/>
      <c r="G1" s="44"/>
      <c r="H1" s="44"/>
      <c r="I1" s="44"/>
      <c r="J1" s="44"/>
      <c r="K1" s="44"/>
      <c r="L1" s="44"/>
      <c r="M1" s="44"/>
      <c r="N1" s="44"/>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4"/>
      <c r="AU1" s="48"/>
      <c r="AV1" s="44"/>
      <c r="AW1" s="49"/>
      <c r="AX1" s="49"/>
      <c r="AY1" s="44"/>
      <c r="AZ1" s="44"/>
      <c r="BA1" s="44"/>
      <c r="BB1" s="44"/>
      <c r="BC1" s="44"/>
      <c r="BD1" s="44"/>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4"/>
      <c r="CH1" s="44"/>
      <c r="CI1" s="44"/>
      <c r="CJ1" s="44"/>
      <c r="CK1" s="44"/>
    </row>
    <row r="2" spans="1:89">
      <c r="A2" s="44"/>
      <c r="B2" s="45"/>
      <c r="C2" s="45"/>
      <c r="D2" s="46"/>
      <c r="E2" s="46"/>
      <c r="F2" s="44"/>
      <c r="G2" s="44"/>
      <c r="H2" s="44"/>
      <c r="I2" s="44"/>
      <c r="J2" s="44"/>
      <c r="K2" s="44"/>
      <c r="L2" s="44"/>
      <c r="M2" s="44"/>
      <c r="N2" s="44"/>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4"/>
      <c r="AU2" s="48"/>
      <c r="AV2" s="44"/>
      <c r="AW2" s="49"/>
      <c r="AX2" s="49"/>
      <c r="AY2" s="44"/>
      <c r="AZ2" s="44"/>
      <c r="BA2" s="44"/>
      <c r="BB2" s="44"/>
      <c r="BC2" s="44"/>
      <c r="BD2" s="44"/>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4"/>
      <c r="CH2" s="44"/>
      <c r="CI2" s="44"/>
      <c r="CJ2" s="44"/>
      <c r="CK2" s="44"/>
    </row>
    <row r="3" spans="1:89">
      <c r="A3" s="44"/>
      <c r="B3" s="45"/>
      <c r="C3" s="45"/>
      <c r="D3" s="46"/>
      <c r="E3" s="46"/>
      <c r="F3" s="44"/>
      <c r="G3" s="44"/>
      <c r="H3" s="44"/>
      <c r="I3" s="44"/>
      <c r="J3" s="44"/>
      <c r="K3" s="44"/>
      <c r="L3" s="44"/>
      <c r="M3" s="44"/>
      <c r="N3" s="44"/>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4"/>
      <c r="AU3" s="48"/>
      <c r="AV3" s="44"/>
      <c r="AW3" s="49"/>
      <c r="AX3" s="49"/>
      <c r="AY3" s="44"/>
      <c r="AZ3" s="44"/>
      <c r="BA3" s="44"/>
      <c r="BB3" s="44"/>
      <c r="BC3" s="44"/>
      <c r="BD3" s="44"/>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4"/>
      <c r="CH3" s="44"/>
      <c r="CI3" s="44"/>
      <c r="CJ3" s="44"/>
      <c r="CK3" s="44"/>
    </row>
    <row r="4" spans="1:89">
      <c r="A4" s="44"/>
      <c r="B4" s="45"/>
      <c r="C4" s="45"/>
      <c r="D4" s="46"/>
      <c r="E4" s="46"/>
      <c r="F4" s="44"/>
      <c r="G4" s="44"/>
      <c r="H4" s="44"/>
      <c r="I4" s="44"/>
      <c r="J4" s="44"/>
      <c r="K4" s="44"/>
      <c r="L4" s="44"/>
      <c r="M4" s="44"/>
      <c r="N4" s="44"/>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4"/>
      <c r="AU4" s="48"/>
      <c r="AV4" s="44"/>
      <c r="AW4" s="49"/>
      <c r="AX4" s="49"/>
      <c r="AY4" s="44"/>
      <c r="AZ4" s="44"/>
      <c r="BA4" s="44"/>
      <c r="BB4" s="44"/>
      <c r="BC4" s="44"/>
      <c r="BD4" s="44"/>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4"/>
      <c r="CH4" s="44"/>
      <c r="CI4" s="44"/>
      <c r="CJ4" s="44"/>
      <c r="CK4" s="44"/>
    </row>
    <row r="5" spans="1:89">
      <c r="A5" s="44"/>
      <c r="B5" s="45"/>
      <c r="C5" s="45"/>
      <c r="D5" s="46"/>
      <c r="E5" s="46"/>
      <c r="F5" s="44"/>
      <c r="G5" s="44"/>
      <c r="H5" s="44"/>
      <c r="I5" s="44"/>
      <c r="J5" s="44"/>
      <c r="K5" s="44"/>
      <c r="L5" s="44"/>
      <c r="M5" s="44"/>
      <c r="N5" s="44"/>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4"/>
      <c r="AU5" s="48"/>
      <c r="AV5" s="44"/>
      <c r="AW5" s="49"/>
      <c r="AX5" s="49"/>
      <c r="AY5" s="44"/>
      <c r="AZ5" s="44"/>
      <c r="BA5" s="44"/>
      <c r="BB5" s="44"/>
      <c r="BC5" s="44"/>
      <c r="BD5" s="44"/>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4"/>
      <c r="CH5" s="44"/>
      <c r="CI5" s="44"/>
      <c r="CJ5" s="44"/>
      <c r="CK5" s="44"/>
    </row>
    <row r="6" spans="1:89">
      <c r="A6" s="44"/>
      <c r="B6" s="45"/>
      <c r="C6" s="45"/>
      <c r="D6" s="46"/>
      <c r="E6" s="46"/>
      <c r="F6" s="44"/>
      <c r="G6" s="44"/>
      <c r="H6" s="44"/>
      <c r="I6" s="44"/>
      <c r="J6" s="44"/>
      <c r="K6" s="44"/>
      <c r="L6" s="44"/>
      <c r="M6" s="44"/>
      <c r="N6" s="44"/>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4"/>
      <c r="AU6" s="48"/>
      <c r="AV6" s="44"/>
      <c r="AW6" s="49"/>
      <c r="AX6" s="49"/>
      <c r="AY6" s="44"/>
      <c r="AZ6" s="44"/>
      <c r="BA6" s="44"/>
      <c r="BB6" s="44"/>
      <c r="BC6" s="44"/>
      <c r="BD6" s="44"/>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4"/>
      <c r="CH6" s="44"/>
      <c r="CI6" s="44"/>
      <c r="CJ6" s="44"/>
      <c r="CK6" s="44"/>
    </row>
    <row r="7" spans="1:89">
      <c r="A7" s="44"/>
      <c r="B7" s="45"/>
      <c r="C7" s="45"/>
      <c r="D7" s="46"/>
      <c r="E7" s="46"/>
      <c r="F7" s="44"/>
      <c r="G7" s="44"/>
      <c r="H7" s="44"/>
      <c r="I7" s="44"/>
      <c r="J7" s="44"/>
      <c r="K7" s="44"/>
      <c r="L7" s="44"/>
      <c r="M7" s="44"/>
      <c r="N7" s="44"/>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4"/>
      <c r="AU7" s="48"/>
      <c r="AV7" s="44"/>
      <c r="AW7" s="49"/>
      <c r="AX7" s="49"/>
      <c r="AY7" s="44"/>
      <c r="AZ7" s="44"/>
      <c r="BA7" s="44"/>
      <c r="BB7" s="44"/>
      <c r="BC7" s="44"/>
      <c r="BD7" s="44"/>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4"/>
      <c r="CH7" s="44"/>
      <c r="CI7" s="44"/>
      <c r="CJ7" s="44"/>
      <c r="CK7" s="44"/>
    </row>
    <row r="8" spans="1:89">
      <c r="A8" s="44"/>
      <c r="B8" s="45"/>
      <c r="C8" s="45"/>
      <c r="D8" s="46"/>
      <c r="E8" s="46"/>
      <c r="F8" s="44"/>
      <c r="G8" s="44"/>
      <c r="H8" s="44"/>
      <c r="I8" s="44"/>
      <c r="J8" s="44"/>
      <c r="K8" s="44"/>
      <c r="L8" s="44"/>
      <c r="M8" s="44"/>
      <c r="N8" s="44"/>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4"/>
      <c r="AU8" s="48"/>
      <c r="AV8" s="44"/>
      <c r="AW8" s="49"/>
      <c r="AX8" s="49"/>
      <c r="AY8" s="44"/>
      <c r="AZ8" s="44"/>
      <c r="BA8" s="44"/>
      <c r="BB8" s="44"/>
      <c r="BC8" s="44"/>
      <c r="BD8" s="44"/>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4"/>
      <c r="CH8" s="44"/>
      <c r="CI8" s="44"/>
      <c r="CJ8" s="44"/>
      <c r="CK8" s="44"/>
    </row>
    <row r="9" spans="1:89">
      <c r="A9" s="44"/>
      <c r="B9" s="45"/>
      <c r="C9" s="45"/>
      <c r="D9" s="46"/>
      <c r="E9" s="46"/>
      <c r="F9" s="44"/>
      <c r="G9" s="44"/>
      <c r="H9" s="44"/>
      <c r="I9" s="44"/>
      <c r="J9" s="44"/>
      <c r="K9" s="44"/>
      <c r="L9" s="44"/>
      <c r="M9" s="44"/>
      <c r="N9" s="44"/>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4"/>
      <c r="AU9" s="48"/>
      <c r="AV9" s="44"/>
      <c r="AW9" s="49"/>
      <c r="AX9" s="49"/>
      <c r="AY9" s="44"/>
      <c r="AZ9" s="44"/>
      <c r="BA9" s="44"/>
      <c r="BB9" s="44"/>
      <c r="BC9" s="44"/>
      <c r="BD9" s="44"/>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4"/>
      <c r="CH9" s="44"/>
      <c r="CI9" s="44"/>
      <c r="CJ9" s="44"/>
      <c r="CK9" s="44"/>
    </row>
    <row r="10" spans="1:89">
      <c r="A10" s="44"/>
      <c r="B10" s="45"/>
      <c r="C10" s="45"/>
      <c r="D10" s="46"/>
      <c r="E10" s="46"/>
      <c r="F10" s="44"/>
      <c r="G10" s="44"/>
      <c r="H10" s="44"/>
      <c r="I10" s="44"/>
      <c r="J10" s="44"/>
      <c r="K10" s="44"/>
      <c r="L10" s="44"/>
      <c r="M10" s="44"/>
      <c r="N10" s="44"/>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4"/>
      <c r="AU10" s="48"/>
      <c r="AV10" s="44"/>
      <c r="AW10" s="49"/>
      <c r="AX10" s="49"/>
      <c r="AY10" s="44"/>
      <c r="AZ10" s="44"/>
      <c r="BA10" s="44"/>
      <c r="BB10" s="44"/>
      <c r="BC10" s="44"/>
      <c r="BD10" s="44"/>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4"/>
      <c r="CH10" s="44"/>
      <c r="CI10" s="44"/>
      <c r="CJ10" s="44"/>
      <c r="CK10" s="44"/>
    </row>
    <row r="11" spans="1:89" ht="15.75" thickBot="1">
      <c r="A11" s="44"/>
      <c r="B11" s="45"/>
      <c r="C11" s="45"/>
      <c r="D11" s="46"/>
      <c r="E11" s="46"/>
      <c r="F11" s="44"/>
      <c r="G11" s="44"/>
      <c r="H11" s="44"/>
      <c r="I11" s="44"/>
      <c r="J11" s="44"/>
      <c r="K11" s="44"/>
      <c r="L11" s="44"/>
      <c r="M11" s="44"/>
      <c r="N11" s="44"/>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4"/>
      <c r="AU11" s="48"/>
      <c r="AV11" s="44"/>
      <c r="AW11" s="49"/>
      <c r="AX11" s="49"/>
      <c r="AY11" s="44"/>
      <c r="AZ11" s="44"/>
      <c r="BA11" s="44"/>
      <c r="BB11" s="44"/>
      <c r="BC11" s="44"/>
      <c r="BD11" s="44"/>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4"/>
      <c r="CH11" s="44"/>
      <c r="CI11" s="44"/>
      <c r="CJ11" s="44"/>
      <c r="CK11" s="44"/>
    </row>
    <row r="12" spans="1:89" ht="15" customHeight="1" thickBot="1">
      <c r="A12" s="44"/>
      <c r="B12" s="45"/>
      <c r="C12" s="45"/>
      <c r="D12" s="46"/>
      <c r="E12" s="46"/>
      <c r="F12" s="44"/>
      <c r="G12" s="44"/>
      <c r="H12" s="44"/>
      <c r="I12" s="44"/>
      <c r="J12" s="44"/>
      <c r="K12" s="44"/>
      <c r="L12" s="44"/>
      <c r="M12" s="44"/>
      <c r="N12" s="44"/>
      <c r="O12" s="47"/>
      <c r="P12" s="360" t="s">
        <v>73</v>
      </c>
      <c r="Q12" s="361"/>
      <c r="R12" s="361"/>
      <c r="S12" s="361"/>
      <c r="T12" s="361"/>
      <c r="U12" s="361"/>
      <c r="V12" s="361"/>
      <c r="W12" s="362"/>
      <c r="X12" s="363" t="s">
        <v>74</v>
      </c>
      <c r="Y12" s="364"/>
      <c r="Z12" s="364"/>
      <c r="AA12" s="364"/>
      <c r="AB12" s="365"/>
      <c r="AC12" s="366" t="s">
        <v>75</v>
      </c>
      <c r="AD12" s="367"/>
      <c r="AE12" s="367"/>
      <c r="AF12" s="368"/>
      <c r="AG12" s="369" t="s">
        <v>76</v>
      </c>
      <c r="AH12" s="370"/>
      <c r="AI12" s="370"/>
      <c r="AJ12" s="370"/>
      <c r="AK12" s="370"/>
      <c r="AL12" s="370"/>
      <c r="AM12" s="371"/>
      <c r="AN12" s="372" t="s">
        <v>77</v>
      </c>
      <c r="AO12" s="373"/>
      <c r="AP12" s="373"/>
      <c r="AQ12" s="374"/>
      <c r="AR12" s="47"/>
      <c r="AS12" s="47"/>
      <c r="AT12" s="44"/>
      <c r="AU12" s="48"/>
      <c r="AV12" s="44"/>
      <c r="AW12" s="49"/>
      <c r="AX12" s="49"/>
      <c r="AY12" s="44"/>
      <c r="AZ12" s="44"/>
      <c r="BA12" s="44"/>
      <c r="BB12" s="44"/>
      <c r="BC12" s="44"/>
      <c r="BD12" s="44"/>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4"/>
      <c r="CH12" s="44"/>
      <c r="CI12" s="44"/>
      <c r="CJ12" s="44"/>
      <c r="CK12" s="44"/>
    </row>
    <row r="13" spans="1:89" ht="15.75" thickBot="1">
      <c r="A13" s="44"/>
      <c r="B13" s="45"/>
      <c r="C13" s="45"/>
      <c r="D13" s="46"/>
      <c r="E13" s="46"/>
      <c r="F13" s="44"/>
      <c r="G13" s="44"/>
      <c r="H13" s="44"/>
      <c r="I13" s="44"/>
      <c r="J13" s="44"/>
      <c r="K13" s="44"/>
      <c r="L13" s="44"/>
      <c r="M13" s="44"/>
      <c r="N13" s="44"/>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4"/>
      <c r="AU13" s="48"/>
      <c r="AV13" s="44"/>
      <c r="AW13" s="49"/>
      <c r="AX13" s="49"/>
      <c r="AY13" s="44"/>
      <c r="AZ13" s="44"/>
      <c r="BA13" s="44"/>
      <c r="BB13" s="44"/>
      <c r="BC13" s="44"/>
      <c r="BD13" s="44"/>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4"/>
      <c r="CH13" s="44"/>
      <c r="CI13" s="44"/>
      <c r="CJ13" s="44"/>
      <c r="CK13" s="44"/>
    </row>
    <row r="14" spans="1:89" ht="15.75" thickBot="1">
      <c r="A14" s="44"/>
      <c r="B14" s="52">
        <v>1</v>
      </c>
      <c r="C14" s="53" t="s">
        <v>18</v>
      </c>
      <c r="D14" s="54"/>
      <c r="E14" s="54"/>
      <c r="F14" s="55"/>
      <c r="G14" s="55"/>
      <c r="H14" s="55"/>
      <c r="I14" s="55"/>
      <c r="J14" s="55"/>
      <c r="K14" s="55"/>
      <c r="L14" s="55"/>
      <c r="M14" s="55"/>
      <c r="N14" s="56"/>
      <c r="O14" s="57"/>
      <c r="P14" s="58">
        <v>1</v>
      </c>
      <c r="Q14" s="58">
        <v>2</v>
      </c>
      <c r="R14" s="58">
        <v>3</v>
      </c>
      <c r="S14" s="58">
        <v>4</v>
      </c>
      <c r="T14" s="58">
        <v>5</v>
      </c>
      <c r="U14" s="58">
        <v>6</v>
      </c>
      <c r="V14" s="58">
        <v>7</v>
      </c>
      <c r="W14" s="58">
        <v>8</v>
      </c>
      <c r="X14" s="58">
        <v>9</v>
      </c>
      <c r="Y14" s="58">
        <v>10</v>
      </c>
      <c r="Z14" s="58">
        <v>11</v>
      </c>
      <c r="AA14" s="58">
        <v>12</v>
      </c>
      <c r="AB14" s="58">
        <v>13</v>
      </c>
      <c r="AC14" s="58">
        <v>14</v>
      </c>
      <c r="AD14" s="58">
        <v>15</v>
      </c>
      <c r="AE14" s="58">
        <v>16</v>
      </c>
      <c r="AF14" s="58">
        <v>17</v>
      </c>
      <c r="AG14" s="58">
        <v>18</v>
      </c>
      <c r="AH14" s="58">
        <v>19</v>
      </c>
      <c r="AI14" s="58">
        <v>20</v>
      </c>
      <c r="AJ14" s="58">
        <v>21</v>
      </c>
      <c r="AK14" s="58">
        <v>22</v>
      </c>
      <c r="AL14" s="58">
        <v>23</v>
      </c>
      <c r="AM14" s="58">
        <v>24</v>
      </c>
      <c r="AN14" s="58">
        <v>25</v>
      </c>
      <c r="AO14" s="58">
        <v>26</v>
      </c>
      <c r="AP14" s="58">
        <v>27</v>
      </c>
      <c r="AQ14" s="58">
        <v>28</v>
      </c>
      <c r="AR14" s="58">
        <v>29</v>
      </c>
      <c r="AS14" s="58">
        <v>30</v>
      </c>
      <c r="AV14" s="44"/>
      <c r="AW14" s="334"/>
      <c r="AX14" s="334"/>
      <c r="AY14" s="44"/>
      <c r="AZ14" s="44"/>
      <c r="BA14" s="334" t="s">
        <v>8</v>
      </c>
      <c r="BB14" s="335"/>
      <c r="BC14" s="44"/>
      <c r="BD14" s="44"/>
      <c r="BE14" s="60">
        <v>1</v>
      </c>
      <c r="BF14" s="60">
        <v>2</v>
      </c>
      <c r="BG14" s="60">
        <v>3</v>
      </c>
      <c r="BH14" s="60">
        <v>4</v>
      </c>
      <c r="BI14" s="60">
        <v>5</v>
      </c>
      <c r="BJ14" s="60">
        <v>6</v>
      </c>
      <c r="BK14" s="60">
        <v>7</v>
      </c>
      <c r="BL14" s="60">
        <v>8</v>
      </c>
      <c r="BM14" s="60">
        <v>9</v>
      </c>
      <c r="BN14" s="60">
        <v>10</v>
      </c>
      <c r="BO14" s="60">
        <v>11</v>
      </c>
      <c r="BP14" s="60">
        <v>12</v>
      </c>
      <c r="BQ14" s="60">
        <v>13</v>
      </c>
      <c r="BR14" s="60">
        <v>14</v>
      </c>
      <c r="BS14" s="60">
        <v>15</v>
      </c>
      <c r="BT14" s="60">
        <v>16</v>
      </c>
      <c r="BU14" s="60">
        <v>17</v>
      </c>
      <c r="BV14" s="60">
        <v>18</v>
      </c>
      <c r="BW14" s="60">
        <v>19</v>
      </c>
      <c r="BX14" s="60">
        <v>20</v>
      </c>
      <c r="BY14" s="60">
        <v>21</v>
      </c>
      <c r="BZ14" s="60">
        <v>22</v>
      </c>
      <c r="CA14" s="60">
        <v>23</v>
      </c>
      <c r="CB14" s="60">
        <v>24</v>
      </c>
      <c r="CC14" s="60">
        <v>25</v>
      </c>
      <c r="CD14" s="60">
        <v>26</v>
      </c>
      <c r="CE14" s="60">
        <v>27</v>
      </c>
      <c r="CF14" s="60">
        <v>28</v>
      </c>
      <c r="CG14" s="61">
        <v>29</v>
      </c>
      <c r="CH14" s="61">
        <v>30</v>
      </c>
      <c r="CI14" s="44"/>
      <c r="CJ14" s="44"/>
      <c r="CK14" s="44"/>
    </row>
    <row r="15" spans="1:89" ht="15.75" thickBot="1">
      <c r="A15" s="44"/>
      <c r="B15" s="45"/>
      <c r="C15" s="45"/>
      <c r="D15" s="46"/>
      <c r="E15" s="46"/>
      <c r="F15" s="44"/>
      <c r="G15" s="44"/>
      <c r="H15" s="44"/>
      <c r="I15" s="44"/>
      <c r="J15" s="44"/>
      <c r="K15" s="44"/>
      <c r="L15" s="44"/>
      <c r="M15" s="44"/>
      <c r="N15" s="44"/>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4"/>
      <c r="AU15" s="48"/>
      <c r="AV15" s="44"/>
      <c r="AW15" s="49"/>
      <c r="AX15" s="49"/>
      <c r="AY15" s="44"/>
      <c r="AZ15" s="44"/>
      <c r="BA15" s="49"/>
      <c r="BB15" s="49"/>
      <c r="BC15" s="44"/>
      <c r="BD15" s="44"/>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4"/>
      <c r="CH15" s="44"/>
      <c r="CI15" s="44"/>
      <c r="CJ15" s="44"/>
      <c r="CK15" s="44"/>
    </row>
    <row r="16" spans="1:89" ht="18.75" thickBot="1">
      <c r="A16" s="44"/>
      <c r="B16" s="45"/>
      <c r="C16" s="62" t="s">
        <v>0</v>
      </c>
      <c r="D16" s="63" t="s">
        <v>27</v>
      </c>
      <c r="E16" s="64"/>
      <c r="F16" s="65"/>
      <c r="G16" s="65"/>
      <c r="H16" s="65"/>
      <c r="I16" s="65"/>
      <c r="J16" s="65"/>
      <c r="K16" s="65"/>
      <c r="L16" s="65"/>
      <c r="M16" s="65"/>
      <c r="N16" s="65"/>
      <c r="O16" s="66"/>
      <c r="P16" s="67">
        <v>0.33300000000000002</v>
      </c>
      <c r="Q16" s="68">
        <v>0.5</v>
      </c>
      <c r="R16" s="69"/>
      <c r="S16" s="69"/>
      <c r="T16" s="69"/>
      <c r="U16" s="69"/>
      <c r="V16" s="69"/>
      <c r="W16" s="66"/>
      <c r="X16" s="70"/>
      <c r="Y16" s="68">
        <v>0.33300000000000002</v>
      </c>
      <c r="Z16" s="71"/>
      <c r="AA16" s="69"/>
      <c r="AB16" s="66"/>
      <c r="AC16" s="72"/>
      <c r="AD16" s="69"/>
      <c r="AE16" s="69"/>
      <c r="AF16" s="66"/>
      <c r="AG16" s="72"/>
      <c r="AH16" s="69"/>
      <c r="AI16" s="69"/>
      <c r="AJ16" s="69"/>
      <c r="AK16" s="73"/>
      <c r="AL16" s="69"/>
      <c r="AM16" s="74"/>
      <c r="AN16" s="72"/>
      <c r="AO16" s="71"/>
      <c r="AP16" s="75"/>
      <c r="AQ16" s="67">
        <v>0.33300000000000002</v>
      </c>
      <c r="AR16" s="69"/>
      <c r="AS16" s="69"/>
      <c r="AT16" s="50">
        <f>SUM(P16:AS16)</f>
        <v>1.4989999999999999</v>
      </c>
      <c r="AV16" s="44"/>
      <c r="AW16" s="76">
        <f>(AT16/AU20)</f>
        <v>5.9974393854525083E-2</v>
      </c>
      <c r="AX16" s="331">
        <f>SUM(AW16:AW18)</f>
        <v>0.79335040409698321</v>
      </c>
      <c r="AY16" s="44"/>
      <c r="AZ16" s="44"/>
      <c r="BA16" s="77">
        <v>0.56999999999999995</v>
      </c>
      <c r="BB16" s="336">
        <f>SUM(BA16:BA18)</f>
        <v>0.85</v>
      </c>
      <c r="BC16" s="44"/>
      <c r="BD16" s="44"/>
      <c r="BE16" s="321">
        <f>(P21/P22)</f>
        <v>6.666666666666667</v>
      </c>
      <c r="BF16" s="321">
        <f t="shared" ref="BF16:CF16" si="0">(Q21/Q22)</f>
        <v>6</v>
      </c>
      <c r="BG16" s="321">
        <f t="shared" si="0"/>
        <v>6</v>
      </c>
      <c r="BH16" s="321">
        <f t="shared" si="0"/>
        <v>8</v>
      </c>
      <c r="BI16" s="321">
        <f t="shared" si="0"/>
        <v>6</v>
      </c>
      <c r="BJ16" s="321">
        <f t="shared" si="0"/>
        <v>6</v>
      </c>
      <c r="BK16" s="321">
        <f t="shared" si="0"/>
        <v>7</v>
      </c>
      <c r="BL16" s="321">
        <f t="shared" si="0"/>
        <v>6</v>
      </c>
      <c r="BM16" s="321" t="e">
        <f t="shared" si="0"/>
        <v>#DIV/0!</v>
      </c>
      <c r="BN16" s="321">
        <f t="shared" si="0"/>
        <v>7.333333333333333</v>
      </c>
      <c r="BO16" s="321">
        <f t="shared" si="0"/>
        <v>7</v>
      </c>
      <c r="BP16" s="321">
        <f t="shared" si="0"/>
        <v>6</v>
      </c>
      <c r="BQ16" s="321">
        <f t="shared" si="0"/>
        <v>7</v>
      </c>
      <c r="BR16" s="321">
        <f t="shared" si="0"/>
        <v>7</v>
      </c>
      <c r="BS16" s="321">
        <f t="shared" si="0"/>
        <v>4</v>
      </c>
      <c r="BT16" s="321">
        <f t="shared" si="0"/>
        <v>6</v>
      </c>
      <c r="BU16" s="321">
        <f t="shared" si="0"/>
        <v>5</v>
      </c>
      <c r="BV16" s="321">
        <f t="shared" si="0"/>
        <v>6</v>
      </c>
      <c r="BW16" s="321">
        <f t="shared" si="0"/>
        <v>5</v>
      </c>
      <c r="BX16" s="321">
        <f t="shared" si="0"/>
        <v>4</v>
      </c>
      <c r="BY16" s="321">
        <f t="shared" si="0"/>
        <v>7</v>
      </c>
      <c r="BZ16" s="321" t="e">
        <f t="shared" si="0"/>
        <v>#DIV/0!</v>
      </c>
      <c r="CA16" s="321">
        <f t="shared" si="0"/>
        <v>7</v>
      </c>
      <c r="CB16" s="321" t="e">
        <f t="shared" si="0"/>
        <v>#DIV/0!</v>
      </c>
      <c r="CC16" s="321">
        <f t="shared" si="0"/>
        <v>7</v>
      </c>
      <c r="CD16" s="321">
        <f t="shared" si="0"/>
        <v>7</v>
      </c>
      <c r="CE16" s="321">
        <f t="shared" si="0"/>
        <v>4</v>
      </c>
      <c r="CF16" s="321">
        <f t="shared" si="0"/>
        <v>8</v>
      </c>
      <c r="CG16" s="326"/>
      <c r="CH16" s="326"/>
      <c r="CI16" s="44"/>
      <c r="CJ16" s="44"/>
      <c r="CK16" s="44"/>
    </row>
    <row r="17" spans="1:89" ht="18.75" thickBot="1">
      <c r="A17" s="44"/>
      <c r="B17" s="45"/>
      <c r="C17" s="62" t="s">
        <v>1</v>
      </c>
      <c r="D17" s="63" t="s">
        <v>28</v>
      </c>
      <c r="E17" s="64"/>
      <c r="F17" s="65"/>
      <c r="G17" s="65"/>
      <c r="H17" s="65"/>
      <c r="I17" s="65"/>
      <c r="J17" s="65"/>
      <c r="K17" s="65"/>
      <c r="L17" s="65"/>
      <c r="M17" s="65"/>
      <c r="N17" s="65"/>
      <c r="O17" s="66"/>
      <c r="P17" s="67">
        <v>0.33300000000000002</v>
      </c>
      <c r="Q17" s="69"/>
      <c r="R17" s="68">
        <v>0.33300000000000002</v>
      </c>
      <c r="S17" s="68">
        <v>1</v>
      </c>
      <c r="T17" s="69"/>
      <c r="U17" s="68">
        <v>0.33300000000000002</v>
      </c>
      <c r="V17" s="68">
        <v>0.5</v>
      </c>
      <c r="W17" s="66"/>
      <c r="X17" s="70"/>
      <c r="Y17" s="68">
        <v>0.33300000000000002</v>
      </c>
      <c r="Z17" s="68">
        <v>0.5</v>
      </c>
      <c r="AA17" s="69"/>
      <c r="AB17" s="78">
        <v>0.5</v>
      </c>
      <c r="AC17" s="67">
        <v>0.5</v>
      </c>
      <c r="AD17" s="69"/>
      <c r="AE17" s="68">
        <v>0.33300000000000002</v>
      </c>
      <c r="AF17" s="78">
        <v>0.5</v>
      </c>
      <c r="AG17" s="67">
        <v>0.5</v>
      </c>
      <c r="AH17" s="68">
        <v>0.5</v>
      </c>
      <c r="AI17" s="71"/>
      <c r="AJ17" s="68">
        <v>0.5</v>
      </c>
      <c r="AK17" s="79"/>
      <c r="AL17" s="68">
        <v>0.5</v>
      </c>
      <c r="AM17" s="80"/>
      <c r="AN17" s="67">
        <v>0.5</v>
      </c>
      <c r="AO17" s="68">
        <v>0.5</v>
      </c>
      <c r="AP17" s="75"/>
      <c r="AQ17" s="67">
        <v>0.33300000000000002</v>
      </c>
      <c r="AR17" s="69"/>
      <c r="AS17" s="69"/>
      <c r="AT17" s="50">
        <f>SUM(P17:AS17)</f>
        <v>8.4979999999999993</v>
      </c>
      <c r="AV17" s="44"/>
      <c r="AW17" s="76">
        <f>(AT17/AU20)</f>
        <v>0.34000160038409216</v>
      </c>
      <c r="AX17" s="332"/>
      <c r="AY17" s="44"/>
      <c r="AZ17" s="44"/>
      <c r="BA17" s="77">
        <v>0.14000000000000001</v>
      </c>
      <c r="BB17" s="337"/>
      <c r="BC17" s="44"/>
      <c r="BD17" s="44"/>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7"/>
      <c r="CH17" s="327"/>
      <c r="CI17" s="44"/>
      <c r="CJ17" s="44"/>
      <c r="CK17" s="44"/>
    </row>
    <row r="18" spans="1:89" ht="18.75" thickBot="1">
      <c r="A18" s="44"/>
      <c r="B18" s="45"/>
      <c r="C18" s="62" t="s">
        <v>2</v>
      </c>
      <c r="D18" s="63" t="s">
        <v>29</v>
      </c>
      <c r="E18" s="64"/>
      <c r="F18" s="65"/>
      <c r="G18" s="65"/>
      <c r="H18" s="65"/>
      <c r="I18" s="65"/>
      <c r="J18" s="65"/>
      <c r="K18" s="65"/>
      <c r="L18" s="65"/>
      <c r="M18" s="65"/>
      <c r="N18" s="65"/>
      <c r="O18" s="81">
        <v>1</v>
      </c>
      <c r="P18" s="82"/>
      <c r="Q18" s="83"/>
      <c r="R18" s="84">
        <v>0.33300000000000002</v>
      </c>
      <c r="S18" s="83"/>
      <c r="T18" s="84">
        <v>1</v>
      </c>
      <c r="U18" s="84">
        <v>0.33300000000000002</v>
      </c>
      <c r="V18" s="84">
        <v>0.5</v>
      </c>
      <c r="W18" s="85">
        <v>1</v>
      </c>
      <c r="X18" s="86"/>
      <c r="Y18" s="83"/>
      <c r="Z18" s="84">
        <v>0.5</v>
      </c>
      <c r="AA18" s="84">
        <v>1</v>
      </c>
      <c r="AB18" s="85">
        <v>0.5</v>
      </c>
      <c r="AC18" s="87">
        <v>0.5</v>
      </c>
      <c r="AD18" s="84">
        <v>0.5</v>
      </c>
      <c r="AE18" s="84">
        <v>0.33300000000000002</v>
      </c>
      <c r="AF18" s="88"/>
      <c r="AG18" s="82"/>
      <c r="AH18" s="83"/>
      <c r="AI18" s="84">
        <v>0.5</v>
      </c>
      <c r="AJ18" s="84">
        <v>0.5</v>
      </c>
      <c r="AK18" s="89"/>
      <c r="AL18" s="84">
        <v>0.5</v>
      </c>
      <c r="AM18" s="90"/>
      <c r="AN18" s="87">
        <v>0.5</v>
      </c>
      <c r="AO18" s="84">
        <v>0.5</v>
      </c>
      <c r="AP18" s="85">
        <v>0.5</v>
      </c>
      <c r="AQ18" s="87">
        <v>0.33300000000000002</v>
      </c>
      <c r="AR18" s="69"/>
      <c r="AS18" s="69"/>
      <c r="AT18" s="50">
        <f>SUM(P18:AS18)</f>
        <v>9.8320000000000007</v>
      </c>
      <c r="AV18" s="44"/>
      <c r="AW18" s="91">
        <f>(AT18/AU20)</f>
        <v>0.39337440985836603</v>
      </c>
      <c r="AX18" s="333"/>
      <c r="AY18" s="44"/>
      <c r="AZ18" s="44"/>
      <c r="BA18" s="77">
        <v>0.14000000000000001</v>
      </c>
      <c r="BB18" s="338"/>
      <c r="BC18" s="44"/>
      <c r="BD18" s="44"/>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7"/>
      <c r="CH18" s="327"/>
      <c r="CI18" s="44"/>
      <c r="CJ18" s="44"/>
      <c r="CK18" s="44"/>
    </row>
    <row r="19" spans="1:89" ht="18.75" thickBot="1">
      <c r="A19" s="44"/>
      <c r="B19" s="45"/>
      <c r="C19" s="62" t="s">
        <v>3</v>
      </c>
      <c r="D19" s="63" t="s">
        <v>30</v>
      </c>
      <c r="E19" s="64"/>
      <c r="F19" s="65"/>
      <c r="G19" s="65"/>
      <c r="H19" s="65"/>
      <c r="I19" s="65"/>
      <c r="J19" s="65"/>
      <c r="K19" s="65"/>
      <c r="L19" s="65"/>
      <c r="M19" s="65"/>
      <c r="N19" s="65"/>
      <c r="O19" s="66"/>
      <c r="P19" s="92"/>
      <c r="Q19" s="93"/>
      <c r="R19" s="94">
        <v>0.33300000000000002</v>
      </c>
      <c r="S19" s="93"/>
      <c r="T19" s="93"/>
      <c r="U19" s="94">
        <v>0.33300000000000002</v>
      </c>
      <c r="V19" s="93"/>
      <c r="W19" s="95"/>
      <c r="X19" s="96"/>
      <c r="Y19" s="94">
        <v>0.33300000000000002</v>
      </c>
      <c r="Z19" s="93"/>
      <c r="AA19" s="93"/>
      <c r="AB19" s="95"/>
      <c r="AC19" s="92"/>
      <c r="AD19" s="93"/>
      <c r="AE19" s="94">
        <v>0.33300000000000002</v>
      </c>
      <c r="AF19" s="95"/>
      <c r="AG19" s="97">
        <v>0.5</v>
      </c>
      <c r="AH19" s="93"/>
      <c r="AI19" s="93"/>
      <c r="AJ19" s="93"/>
      <c r="AK19" s="98"/>
      <c r="AL19" s="93"/>
      <c r="AM19" s="99"/>
      <c r="AN19" s="92"/>
      <c r="AO19" s="93"/>
      <c r="AP19" s="95"/>
      <c r="AQ19" s="92"/>
      <c r="AR19" s="69"/>
      <c r="AS19" s="69"/>
      <c r="AT19" s="50">
        <f>SUM(P19:AS19)</f>
        <v>1.8320000000000001</v>
      </c>
      <c r="AV19" s="44"/>
      <c r="AW19" s="100">
        <f>(AT19/AU20)</f>
        <v>7.3297591421941269E-2</v>
      </c>
      <c r="AX19" s="324">
        <f>SUM(AW19:AW20)</f>
        <v>0.20664959590301674</v>
      </c>
      <c r="AY19" s="44"/>
      <c r="AZ19" s="44"/>
      <c r="BA19" s="101">
        <v>7.0000000000000007E-2</v>
      </c>
      <c r="BB19" s="329">
        <f>SUM(BA19:BA20)</f>
        <v>0.14000000000000001</v>
      </c>
      <c r="BC19" s="44"/>
      <c r="BD19" s="44"/>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7"/>
      <c r="CH19" s="327"/>
      <c r="CI19" s="44"/>
      <c r="CJ19" s="44"/>
      <c r="CK19" s="44"/>
    </row>
    <row r="20" spans="1:89" ht="18.75" thickBot="1">
      <c r="A20" s="44"/>
      <c r="B20" s="45"/>
      <c r="C20" s="62" t="s">
        <v>4</v>
      </c>
      <c r="D20" s="63" t="s">
        <v>31</v>
      </c>
      <c r="E20" s="64"/>
      <c r="F20" s="65"/>
      <c r="G20" s="65"/>
      <c r="H20" s="65"/>
      <c r="I20" s="65"/>
      <c r="J20" s="65"/>
      <c r="K20" s="65"/>
      <c r="L20" s="65"/>
      <c r="M20" s="65"/>
      <c r="N20" s="65"/>
      <c r="O20" s="66"/>
      <c r="P20" s="97">
        <v>0.33300000000000002</v>
      </c>
      <c r="Q20" s="94">
        <v>0.5</v>
      </c>
      <c r="R20" s="93"/>
      <c r="S20" s="93"/>
      <c r="T20" s="93"/>
      <c r="U20" s="93"/>
      <c r="V20" s="93"/>
      <c r="W20" s="95"/>
      <c r="X20" s="96"/>
      <c r="Y20" s="93"/>
      <c r="Z20" s="93"/>
      <c r="AA20" s="93"/>
      <c r="AB20" s="95"/>
      <c r="AC20" s="92"/>
      <c r="AD20" s="94">
        <v>0.5</v>
      </c>
      <c r="AE20" s="93"/>
      <c r="AF20" s="102">
        <v>0.5</v>
      </c>
      <c r="AG20" s="92"/>
      <c r="AH20" s="94">
        <v>0.5</v>
      </c>
      <c r="AI20" s="94">
        <v>0.5</v>
      </c>
      <c r="AJ20" s="93"/>
      <c r="AK20" s="98"/>
      <c r="AL20" s="93"/>
      <c r="AM20" s="99"/>
      <c r="AN20" s="92"/>
      <c r="AO20" s="93"/>
      <c r="AP20" s="102">
        <v>0.5</v>
      </c>
      <c r="AQ20" s="92"/>
      <c r="AR20" s="69"/>
      <c r="AS20" s="69"/>
      <c r="AT20" s="50">
        <f>SUM(P20:AS20)</f>
        <v>3.3330000000000002</v>
      </c>
      <c r="AU20" s="59">
        <f>SUM(AT16:AT20)</f>
        <v>24.994</v>
      </c>
      <c r="AV20" s="44"/>
      <c r="AW20" s="100">
        <f>(AT20/AU20)</f>
        <v>0.13335200448107545</v>
      </c>
      <c r="AX20" s="325"/>
      <c r="AY20" s="44"/>
      <c r="AZ20" s="44"/>
      <c r="BA20" s="103">
        <v>7.0000000000000007E-2</v>
      </c>
      <c r="BB20" s="330"/>
      <c r="BC20" s="44"/>
      <c r="BD20" s="44"/>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8"/>
      <c r="CH20" s="328"/>
      <c r="CI20" s="44"/>
      <c r="CJ20" s="44"/>
      <c r="CK20" s="44"/>
    </row>
    <row r="21" spans="1:89" hidden="1">
      <c r="A21" s="44"/>
      <c r="B21" s="45"/>
      <c r="C21" s="104"/>
      <c r="D21" s="105"/>
      <c r="E21" s="105"/>
      <c r="F21" s="106"/>
      <c r="G21" s="106"/>
      <c r="H21" s="106"/>
      <c r="I21" s="106"/>
      <c r="J21" s="106"/>
      <c r="K21" s="106"/>
      <c r="L21" s="106"/>
      <c r="M21" s="106"/>
      <c r="N21" s="106"/>
      <c r="O21" s="107">
        <v>6</v>
      </c>
      <c r="P21" s="107">
        <v>20</v>
      </c>
      <c r="Q21" s="107">
        <v>12</v>
      </c>
      <c r="R21" s="107">
        <v>18</v>
      </c>
      <c r="S21" s="107">
        <v>8</v>
      </c>
      <c r="T21" s="107">
        <v>6</v>
      </c>
      <c r="U21" s="107">
        <v>18</v>
      </c>
      <c r="V21" s="107">
        <v>14</v>
      </c>
      <c r="W21" s="107">
        <v>6</v>
      </c>
      <c r="X21" s="108"/>
      <c r="Y21" s="107">
        <v>22</v>
      </c>
      <c r="Z21" s="107">
        <v>14</v>
      </c>
      <c r="AA21" s="107">
        <v>6</v>
      </c>
      <c r="AB21" s="107">
        <v>14</v>
      </c>
      <c r="AC21" s="107">
        <v>14</v>
      </c>
      <c r="AD21" s="107">
        <v>8</v>
      </c>
      <c r="AE21" s="107">
        <v>18</v>
      </c>
      <c r="AF21" s="107">
        <v>10</v>
      </c>
      <c r="AG21" s="107">
        <v>12</v>
      </c>
      <c r="AH21" s="107">
        <v>10</v>
      </c>
      <c r="AI21" s="107">
        <v>8</v>
      </c>
      <c r="AJ21" s="107">
        <v>14</v>
      </c>
      <c r="AK21" s="108"/>
      <c r="AL21" s="107">
        <v>14</v>
      </c>
      <c r="AM21" s="108"/>
      <c r="AN21" s="107">
        <v>14</v>
      </c>
      <c r="AO21" s="107">
        <v>14</v>
      </c>
      <c r="AP21" s="107">
        <v>8</v>
      </c>
      <c r="AQ21" s="107">
        <v>24</v>
      </c>
      <c r="AR21" s="107"/>
      <c r="AS21" s="107"/>
      <c r="AV21" s="44"/>
      <c r="AW21" s="109"/>
      <c r="AX21" s="110"/>
      <c r="AY21" s="44"/>
      <c r="AZ21" s="44"/>
      <c r="BA21" s="109"/>
      <c r="BB21" s="111"/>
      <c r="BC21" s="44"/>
      <c r="BD21" s="44"/>
      <c r="BE21" s="112"/>
      <c r="BF21" s="112"/>
      <c r="BG21" s="112"/>
      <c r="BH21" s="112"/>
      <c r="BI21" s="112"/>
      <c r="BJ21" s="112"/>
      <c r="BK21" s="112"/>
      <c r="BL21" s="112"/>
      <c r="BM21" s="113"/>
      <c r="BN21" s="112"/>
      <c r="BO21" s="112"/>
      <c r="BP21" s="112"/>
      <c r="BQ21" s="112"/>
      <c r="BR21" s="112"/>
      <c r="BS21" s="112"/>
      <c r="BT21" s="112"/>
      <c r="BU21" s="112"/>
      <c r="BV21" s="112"/>
      <c r="BW21" s="112"/>
      <c r="BX21" s="112"/>
      <c r="BY21" s="112"/>
      <c r="BZ21" s="113"/>
      <c r="CA21" s="112"/>
      <c r="CB21" s="113"/>
      <c r="CC21" s="112"/>
      <c r="CD21" s="112"/>
      <c r="CE21" s="112"/>
      <c r="CF21" s="112"/>
      <c r="CG21" s="114"/>
      <c r="CH21" s="114"/>
      <c r="CI21" s="44"/>
      <c r="CJ21" s="44"/>
      <c r="CK21" s="44"/>
    </row>
    <row r="22" spans="1:89" ht="15.75" hidden="1" thickBot="1">
      <c r="A22" s="44"/>
      <c r="B22" s="45"/>
      <c r="C22" s="104"/>
      <c r="D22" s="105"/>
      <c r="E22" s="105"/>
      <c r="F22" s="106"/>
      <c r="G22" s="106"/>
      <c r="H22" s="106"/>
      <c r="I22" s="106"/>
      <c r="J22" s="106"/>
      <c r="K22" s="106"/>
      <c r="L22" s="106"/>
      <c r="M22" s="106"/>
      <c r="N22" s="106"/>
      <c r="O22" s="107">
        <v>1</v>
      </c>
      <c r="P22" s="107">
        <v>3</v>
      </c>
      <c r="Q22" s="107">
        <v>2</v>
      </c>
      <c r="R22" s="107">
        <v>3</v>
      </c>
      <c r="S22" s="107">
        <v>1</v>
      </c>
      <c r="T22" s="107">
        <v>1</v>
      </c>
      <c r="U22" s="107">
        <v>3</v>
      </c>
      <c r="V22" s="107">
        <v>2</v>
      </c>
      <c r="W22" s="107">
        <v>1</v>
      </c>
      <c r="X22" s="108"/>
      <c r="Y22" s="107">
        <v>3</v>
      </c>
      <c r="Z22" s="107">
        <v>2</v>
      </c>
      <c r="AA22" s="107">
        <v>1</v>
      </c>
      <c r="AB22" s="107">
        <v>2</v>
      </c>
      <c r="AC22" s="107">
        <v>2</v>
      </c>
      <c r="AD22" s="107">
        <v>2</v>
      </c>
      <c r="AE22" s="107">
        <v>3</v>
      </c>
      <c r="AF22" s="107">
        <v>2</v>
      </c>
      <c r="AG22" s="107">
        <v>2</v>
      </c>
      <c r="AH22" s="107">
        <v>2</v>
      </c>
      <c r="AI22" s="107">
        <v>2</v>
      </c>
      <c r="AJ22" s="107">
        <v>2</v>
      </c>
      <c r="AK22" s="108"/>
      <c r="AL22" s="107">
        <v>2</v>
      </c>
      <c r="AM22" s="108"/>
      <c r="AN22" s="107">
        <v>2</v>
      </c>
      <c r="AO22" s="107">
        <v>2</v>
      </c>
      <c r="AP22" s="107">
        <v>2</v>
      </c>
      <c r="AQ22" s="107">
        <v>3</v>
      </c>
      <c r="AR22" s="107"/>
      <c r="AS22" s="107"/>
      <c r="AV22" s="44"/>
      <c r="AW22" s="109"/>
      <c r="AX22" s="110"/>
      <c r="AY22" s="44"/>
      <c r="AZ22" s="44"/>
      <c r="BA22" s="109"/>
      <c r="BB22" s="111"/>
      <c r="BC22" s="44"/>
      <c r="BD22" s="44"/>
      <c r="BE22" s="112"/>
      <c r="BF22" s="112"/>
      <c r="BG22" s="112"/>
      <c r="BH22" s="112"/>
      <c r="BI22" s="112"/>
      <c r="BJ22" s="112"/>
      <c r="BK22" s="112"/>
      <c r="BL22" s="112"/>
      <c r="BM22" s="113"/>
      <c r="BN22" s="112"/>
      <c r="BO22" s="112"/>
      <c r="BP22" s="112"/>
      <c r="BQ22" s="112"/>
      <c r="BR22" s="112"/>
      <c r="BS22" s="112"/>
      <c r="BT22" s="112"/>
      <c r="BU22" s="112"/>
      <c r="BV22" s="112"/>
      <c r="BW22" s="112"/>
      <c r="BX22" s="112"/>
      <c r="BY22" s="112"/>
      <c r="BZ22" s="113"/>
      <c r="CA22" s="112"/>
      <c r="CB22" s="113"/>
      <c r="CC22" s="112"/>
      <c r="CD22" s="112"/>
      <c r="CE22" s="112"/>
      <c r="CF22" s="112"/>
      <c r="CG22" s="114"/>
      <c r="CH22" s="114"/>
      <c r="CI22" s="44"/>
      <c r="CJ22" s="44"/>
      <c r="CK22" s="44"/>
    </row>
    <row r="23" spans="1:89" ht="15.75" thickBot="1">
      <c r="A23" s="44"/>
      <c r="B23" s="45"/>
      <c r="C23" s="115"/>
      <c r="D23" s="116"/>
      <c r="E23" s="116"/>
      <c r="F23" s="117"/>
      <c r="G23" s="117"/>
      <c r="H23" s="117"/>
      <c r="I23" s="117"/>
      <c r="J23" s="117"/>
      <c r="K23" s="117"/>
      <c r="L23" s="117"/>
      <c r="M23" s="117"/>
      <c r="N23" s="117"/>
      <c r="O23" s="118">
        <f>(O21/O22)</f>
        <v>6</v>
      </c>
      <c r="P23" s="118">
        <f>(P21/P22)</f>
        <v>6.666666666666667</v>
      </c>
      <c r="Q23" s="118">
        <f t="shared" ref="Q23:AS23" si="1">(Q21/Q22)</f>
        <v>6</v>
      </c>
      <c r="R23" s="118">
        <f t="shared" si="1"/>
        <v>6</v>
      </c>
      <c r="S23" s="118">
        <f t="shared" si="1"/>
        <v>8</v>
      </c>
      <c r="T23" s="118">
        <f t="shared" si="1"/>
        <v>6</v>
      </c>
      <c r="U23" s="118">
        <f t="shared" si="1"/>
        <v>6</v>
      </c>
      <c r="V23" s="118">
        <f t="shared" si="1"/>
        <v>7</v>
      </c>
      <c r="W23" s="118">
        <f t="shared" si="1"/>
        <v>6</v>
      </c>
      <c r="X23" s="118" t="e">
        <f t="shared" si="1"/>
        <v>#DIV/0!</v>
      </c>
      <c r="Y23" s="118">
        <f t="shared" si="1"/>
        <v>7.333333333333333</v>
      </c>
      <c r="Z23" s="118">
        <f t="shared" si="1"/>
        <v>7</v>
      </c>
      <c r="AA23" s="118">
        <f t="shared" si="1"/>
        <v>6</v>
      </c>
      <c r="AB23" s="118">
        <f t="shared" si="1"/>
        <v>7</v>
      </c>
      <c r="AC23" s="118">
        <f t="shared" si="1"/>
        <v>7</v>
      </c>
      <c r="AD23" s="118">
        <f t="shared" si="1"/>
        <v>4</v>
      </c>
      <c r="AE23" s="118">
        <f t="shared" si="1"/>
        <v>6</v>
      </c>
      <c r="AF23" s="118">
        <f t="shared" si="1"/>
        <v>5</v>
      </c>
      <c r="AG23" s="118">
        <f t="shared" si="1"/>
        <v>6</v>
      </c>
      <c r="AH23" s="118">
        <f t="shared" si="1"/>
        <v>5</v>
      </c>
      <c r="AI23" s="118">
        <f t="shared" si="1"/>
        <v>4</v>
      </c>
      <c r="AJ23" s="118">
        <f t="shared" si="1"/>
        <v>7</v>
      </c>
      <c r="AK23" s="118" t="e">
        <f t="shared" si="1"/>
        <v>#DIV/0!</v>
      </c>
      <c r="AL23" s="118">
        <f t="shared" si="1"/>
        <v>7</v>
      </c>
      <c r="AM23" s="118" t="e">
        <f t="shared" si="1"/>
        <v>#DIV/0!</v>
      </c>
      <c r="AN23" s="118">
        <f t="shared" si="1"/>
        <v>7</v>
      </c>
      <c r="AO23" s="118">
        <f t="shared" si="1"/>
        <v>7</v>
      </c>
      <c r="AP23" s="118">
        <f t="shared" si="1"/>
        <v>4</v>
      </c>
      <c r="AQ23" s="118">
        <f t="shared" si="1"/>
        <v>8</v>
      </c>
      <c r="AR23" s="118" t="e">
        <f t="shared" si="1"/>
        <v>#DIV/0!</v>
      </c>
      <c r="AS23" s="118" t="e">
        <f t="shared" si="1"/>
        <v>#DIV/0!</v>
      </c>
      <c r="AV23" s="44"/>
      <c r="AW23" s="119"/>
      <c r="AX23" s="120"/>
      <c r="AY23" s="44"/>
      <c r="AZ23" s="44"/>
      <c r="BA23" s="109"/>
      <c r="BB23" s="111"/>
      <c r="BC23" s="44"/>
      <c r="BD23" s="44"/>
      <c r="BE23" s="112"/>
      <c r="BF23" s="112"/>
      <c r="BG23" s="112"/>
      <c r="BH23" s="112"/>
      <c r="BI23" s="112"/>
      <c r="BJ23" s="112"/>
      <c r="BK23" s="112"/>
      <c r="BL23" s="112"/>
      <c r="BM23" s="113"/>
      <c r="BN23" s="112"/>
      <c r="BO23" s="112"/>
      <c r="BP23" s="112"/>
      <c r="BQ23" s="112"/>
      <c r="BR23" s="112"/>
      <c r="BS23" s="112"/>
      <c r="BT23" s="112"/>
      <c r="BU23" s="112"/>
      <c r="BV23" s="112"/>
      <c r="BW23" s="112"/>
      <c r="BX23" s="112"/>
      <c r="BY23" s="112"/>
      <c r="BZ23" s="113"/>
      <c r="CA23" s="112"/>
      <c r="CB23" s="113"/>
      <c r="CC23" s="112"/>
      <c r="CD23" s="112"/>
      <c r="CE23" s="112"/>
      <c r="CF23" s="112"/>
      <c r="CG23" s="114"/>
      <c r="CH23" s="114"/>
      <c r="CI23" s="44"/>
      <c r="CJ23" s="44"/>
      <c r="CK23" s="44"/>
    </row>
    <row r="24" spans="1:89" ht="15.75" thickBot="1">
      <c r="A24" s="44"/>
      <c r="B24" s="45"/>
      <c r="C24" s="45"/>
      <c r="D24" s="46"/>
      <c r="E24" s="46"/>
      <c r="F24" s="44"/>
      <c r="G24" s="44"/>
      <c r="H24" s="44"/>
      <c r="I24" s="44"/>
      <c r="J24" s="44"/>
      <c r="K24" s="44"/>
      <c r="L24" s="44"/>
      <c r="M24" s="44"/>
      <c r="N24" s="44"/>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4"/>
      <c r="AU24" s="48"/>
      <c r="AV24" s="44"/>
      <c r="AW24" s="49"/>
      <c r="AX24" s="49"/>
      <c r="AY24" s="44"/>
      <c r="AZ24" s="44"/>
      <c r="BA24" s="49"/>
      <c r="BB24" s="49"/>
      <c r="BC24" s="44"/>
      <c r="BD24" s="44"/>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4"/>
      <c r="CH24" s="44"/>
      <c r="CI24" s="44"/>
      <c r="CJ24" s="44"/>
      <c r="CK24" s="44"/>
    </row>
    <row r="25" spans="1:89" ht="15.75" thickBot="1">
      <c r="A25" s="44"/>
      <c r="B25" s="121">
        <v>2</v>
      </c>
      <c r="C25" s="122" t="s">
        <v>19</v>
      </c>
      <c r="D25" s="54"/>
      <c r="E25" s="54"/>
      <c r="F25" s="55"/>
      <c r="G25" s="55"/>
      <c r="H25" s="55"/>
      <c r="I25" s="55"/>
      <c r="J25" s="55"/>
      <c r="K25" s="55"/>
      <c r="L25" s="55"/>
      <c r="M25" s="55"/>
      <c r="N25" s="56"/>
      <c r="O25" s="123"/>
      <c r="P25" s="58">
        <v>1</v>
      </c>
      <c r="Q25" s="58">
        <v>2</v>
      </c>
      <c r="R25" s="58">
        <v>3</v>
      </c>
      <c r="S25" s="58">
        <v>4</v>
      </c>
      <c r="T25" s="58">
        <v>5</v>
      </c>
      <c r="U25" s="58">
        <v>6</v>
      </c>
      <c r="V25" s="58">
        <v>7</v>
      </c>
      <c r="W25" s="58">
        <v>8</v>
      </c>
      <c r="X25" s="58">
        <v>9</v>
      </c>
      <c r="Y25" s="58">
        <v>10</v>
      </c>
      <c r="Z25" s="58">
        <v>11</v>
      </c>
      <c r="AA25" s="58">
        <v>12</v>
      </c>
      <c r="AB25" s="58">
        <v>13</v>
      </c>
      <c r="AC25" s="58">
        <v>14</v>
      </c>
      <c r="AD25" s="58">
        <v>15</v>
      </c>
      <c r="AE25" s="58">
        <v>16</v>
      </c>
      <c r="AF25" s="58">
        <v>17</v>
      </c>
      <c r="AG25" s="58">
        <v>18</v>
      </c>
      <c r="AH25" s="58">
        <v>19</v>
      </c>
      <c r="AI25" s="58">
        <v>20</v>
      </c>
      <c r="AJ25" s="58">
        <v>21</v>
      </c>
      <c r="AK25" s="58">
        <v>22</v>
      </c>
      <c r="AL25" s="58">
        <v>23</v>
      </c>
      <c r="AM25" s="58">
        <v>24</v>
      </c>
      <c r="AN25" s="58">
        <v>25</v>
      </c>
      <c r="AO25" s="58">
        <v>26</v>
      </c>
      <c r="AP25" s="58">
        <v>27</v>
      </c>
      <c r="AQ25" s="58">
        <v>28</v>
      </c>
      <c r="AR25" s="58">
        <v>29</v>
      </c>
      <c r="AS25" s="58">
        <v>30</v>
      </c>
      <c r="AV25" s="44"/>
      <c r="AW25" s="49"/>
      <c r="AX25" s="49"/>
      <c r="AY25" s="44"/>
      <c r="AZ25" s="44"/>
      <c r="BA25" s="49"/>
      <c r="BB25" s="49"/>
      <c r="BC25" s="44"/>
      <c r="BD25" s="44"/>
      <c r="BE25" s="60">
        <v>1</v>
      </c>
      <c r="BF25" s="60">
        <v>2</v>
      </c>
      <c r="BG25" s="60">
        <v>3</v>
      </c>
      <c r="BH25" s="60">
        <v>4</v>
      </c>
      <c r="BI25" s="60">
        <v>5</v>
      </c>
      <c r="BJ25" s="60">
        <v>6</v>
      </c>
      <c r="BK25" s="60">
        <v>7</v>
      </c>
      <c r="BL25" s="60">
        <v>8</v>
      </c>
      <c r="BM25" s="60">
        <v>9</v>
      </c>
      <c r="BN25" s="60">
        <v>10</v>
      </c>
      <c r="BO25" s="60">
        <v>11</v>
      </c>
      <c r="BP25" s="60">
        <v>12</v>
      </c>
      <c r="BQ25" s="60">
        <v>13</v>
      </c>
      <c r="BR25" s="60">
        <v>14</v>
      </c>
      <c r="BS25" s="60">
        <v>15</v>
      </c>
      <c r="BT25" s="60">
        <v>16</v>
      </c>
      <c r="BU25" s="60">
        <v>17</v>
      </c>
      <c r="BV25" s="60">
        <v>18</v>
      </c>
      <c r="BW25" s="60">
        <v>19</v>
      </c>
      <c r="BX25" s="60">
        <v>20</v>
      </c>
      <c r="BY25" s="60">
        <v>21</v>
      </c>
      <c r="BZ25" s="60">
        <v>22</v>
      </c>
      <c r="CA25" s="60">
        <v>23</v>
      </c>
      <c r="CB25" s="60">
        <v>24</v>
      </c>
      <c r="CC25" s="60">
        <v>25</v>
      </c>
      <c r="CD25" s="60">
        <v>26</v>
      </c>
      <c r="CE25" s="60">
        <v>27</v>
      </c>
      <c r="CF25" s="60">
        <v>28</v>
      </c>
      <c r="CG25" s="61">
        <v>29</v>
      </c>
      <c r="CH25" s="61">
        <v>30</v>
      </c>
      <c r="CI25" s="44"/>
      <c r="CJ25" s="44"/>
      <c r="CK25" s="44"/>
    </row>
    <row r="26" spans="1:89" ht="15.75" thickBot="1">
      <c r="A26" s="44"/>
      <c r="B26" s="45"/>
      <c r="C26" s="45"/>
      <c r="D26" s="46"/>
      <c r="E26" s="46"/>
      <c r="F26" s="44"/>
      <c r="G26" s="44"/>
      <c r="H26" s="44"/>
      <c r="I26" s="44"/>
      <c r="J26" s="44"/>
      <c r="K26" s="44"/>
      <c r="L26" s="44"/>
      <c r="M26" s="44"/>
      <c r="N26" s="44"/>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4"/>
      <c r="AU26" s="48"/>
      <c r="AV26" s="44"/>
      <c r="AW26" s="49"/>
      <c r="AX26" s="49"/>
      <c r="AY26" s="44"/>
      <c r="AZ26" s="44"/>
      <c r="BA26" s="49"/>
      <c r="BB26" s="49"/>
      <c r="BC26" s="44"/>
      <c r="BD26" s="44"/>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4"/>
      <c r="CH26" s="44"/>
      <c r="CI26" s="44"/>
      <c r="CJ26" s="44"/>
      <c r="CK26" s="44"/>
    </row>
    <row r="27" spans="1:89" ht="18.75" thickBot="1">
      <c r="A27" s="44"/>
      <c r="B27" s="45"/>
      <c r="C27" s="62" t="s">
        <v>0</v>
      </c>
      <c r="D27" s="63" t="s">
        <v>35</v>
      </c>
      <c r="E27" s="64"/>
      <c r="F27" s="65"/>
      <c r="G27" s="65"/>
      <c r="H27" s="65"/>
      <c r="I27" s="65"/>
      <c r="J27" s="65"/>
      <c r="K27" s="65"/>
      <c r="L27" s="65"/>
      <c r="M27" s="65"/>
      <c r="N27" s="65"/>
      <c r="O27" s="66"/>
      <c r="P27" s="92"/>
      <c r="Q27" s="94">
        <v>0.5</v>
      </c>
      <c r="R27" s="93"/>
      <c r="S27" s="93"/>
      <c r="T27" s="93"/>
      <c r="U27" s="93"/>
      <c r="V27" s="93"/>
      <c r="W27" s="95"/>
      <c r="X27" s="96"/>
      <c r="Y27" s="93"/>
      <c r="Z27" s="93"/>
      <c r="AA27" s="93"/>
      <c r="AB27" s="95"/>
      <c r="AC27" s="92"/>
      <c r="AD27" s="93"/>
      <c r="AE27" s="93"/>
      <c r="AF27" s="95"/>
      <c r="AG27" s="92"/>
      <c r="AH27" s="94">
        <v>1</v>
      </c>
      <c r="AI27" s="93"/>
      <c r="AJ27" s="93"/>
      <c r="AK27" s="98"/>
      <c r="AL27" s="124"/>
      <c r="AM27" s="99"/>
      <c r="AN27" s="125"/>
      <c r="AO27" s="124"/>
      <c r="AP27" s="126"/>
      <c r="AQ27" s="125"/>
      <c r="AR27" s="127"/>
      <c r="AS27" s="127"/>
      <c r="AT27" s="50">
        <f t="shared" ref="AT27:AT32" si="2">SUM(P27:AS27)</f>
        <v>1.5</v>
      </c>
      <c r="AV27" s="44"/>
      <c r="AW27" s="100">
        <f>(AT27/AU32)</f>
        <v>6.1224489795918366E-2</v>
      </c>
      <c r="AX27" s="329">
        <f>SUM(AW27:AW28)</f>
        <v>0.38775510204081631</v>
      </c>
      <c r="AY27" s="44"/>
      <c r="AZ27" s="44"/>
      <c r="BA27" s="103">
        <v>0.28999999999999998</v>
      </c>
      <c r="BB27" s="329">
        <f>SUM(BA27:BA28)</f>
        <v>0.57999999999999996</v>
      </c>
      <c r="BC27" s="44"/>
      <c r="BD27" s="44"/>
      <c r="BE27" s="321">
        <f>(P33/P34)</f>
        <v>5</v>
      </c>
      <c r="BF27" s="321">
        <f t="shared" ref="BF27:CF27" si="3">(Q33/Q34)</f>
        <v>7</v>
      </c>
      <c r="BG27" s="321">
        <f t="shared" si="3"/>
        <v>7</v>
      </c>
      <c r="BH27" s="321">
        <f t="shared" si="3"/>
        <v>8</v>
      </c>
      <c r="BI27" s="321">
        <f t="shared" si="3"/>
        <v>6</v>
      </c>
      <c r="BJ27" s="321">
        <f t="shared" si="3"/>
        <v>9</v>
      </c>
      <c r="BK27" s="321">
        <f t="shared" si="3"/>
        <v>8</v>
      </c>
      <c r="BL27" s="321">
        <f t="shared" si="3"/>
        <v>6</v>
      </c>
      <c r="BM27" s="321" t="e">
        <f t="shared" si="3"/>
        <v>#DIV/0!</v>
      </c>
      <c r="BN27" s="321">
        <f t="shared" si="3"/>
        <v>8</v>
      </c>
      <c r="BO27" s="321">
        <f t="shared" si="3"/>
        <v>8</v>
      </c>
      <c r="BP27" s="321">
        <f t="shared" si="3"/>
        <v>9</v>
      </c>
      <c r="BQ27" s="321">
        <f t="shared" si="3"/>
        <v>8</v>
      </c>
      <c r="BR27" s="321">
        <f t="shared" si="3"/>
        <v>8</v>
      </c>
      <c r="BS27" s="321">
        <f t="shared" si="3"/>
        <v>10</v>
      </c>
      <c r="BT27" s="321">
        <f t="shared" si="3"/>
        <v>9</v>
      </c>
      <c r="BU27" s="321">
        <f t="shared" si="3"/>
        <v>8</v>
      </c>
      <c r="BV27" s="321">
        <f t="shared" si="3"/>
        <v>10</v>
      </c>
      <c r="BW27" s="321">
        <f t="shared" si="3"/>
        <v>4</v>
      </c>
      <c r="BX27" s="321">
        <f t="shared" si="3"/>
        <v>10</v>
      </c>
      <c r="BY27" s="321">
        <f t="shared" si="3"/>
        <v>10</v>
      </c>
      <c r="BZ27" s="321" t="e">
        <f t="shared" si="3"/>
        <v>#DIV/0!</v>
      </c>
      <c r="CA27" s="321">
        <f t="shared" si="3"/>
        <v>10</v>
      </c>
      <c r="CB27" s="321" t="e">
        <f t="shared" si="3"/>
        <v>#DIV/0!</v>
      </c>
      <c r="CC27" s="321">
        <f t="shared" si="3"/>
        <v>7</v>
      </c>
      <c r="CD27" s="321">
        <f t="shared" si="3"/>
        <v>10</v>
      </c>
      <c r="CE27" s="321">
        <f t="shared" si="3"/>
        <v>6</v>
      </c>
      <c r="CF27" s="321">
        <f t="shared" si="3"/>
        <v>5</v>
      </c>
      <c r="CG27" s="326"/>
      <c r="CH27" s="326"/>
      <c r="CI27" s="44"/>
      <c r="CJ27" s="44"/>
      <c r="CK27" s="44"/>
    </row>
    <row r="28" spans="1:89" ht="18.75" thickBot="1">
      <c r="A28" s="44"/>
      <c r="B28" s="45"/>
      <c r="C28" s="62" t="s">
        <v>1</v>
      </c>
      <c r="D28" s="63" t="s">
        <v>32</v>
      </c>
      <c r="E28" s="64"/>
      <c r="F28" s="65"/>
      <c r="G28" s="65"/>
      <c r="H28" s="65"/>
      <c r="I28" s="65"/>
      <c r="J28" s="65"/>
      <c r="K28" s="65"/>
      <c r="L28" s="65"/>
      <c r="M28" s="65"/>
      <c r="N28" s="65"/>
      <c r="O28" s="66"/>
      <c r="P28" s="128"/>
      <c r="Q28" s="68">
        <v>0.5</v>
      </c>
      <c r="R28" s="71"/>
      <c r="S28" s="71"/>
      <c r="T28" s="71"/>
      <c r="U28" s="68">
        <v>0.5</v>
      </c>
      <c r="V28" s="71"/>
      <c r="W28" s="75"/>
      <c r="X28" s="129"/>
      <c r="Y28" s="71"/>
      <c r="Z28" s="71"/>
      <c r="AA28" s="68">
        <v>0.5</v>
      </c>
      <c r="AB28" s="75"/>
      <c r="AC28" s="128"/>
      <c r="AD28" s="68">
        <v>1</v>
      </c>
      <c r="AE28" s="68">
        <v>0.5</v>
      </c>
      <c r="AF28" s="75"/>
      <c r="AG28" s="67">
        <v>1</v>
      </c>
      <c r="AH28" s="71"/>
      <c r="AI28" s="68">
        <v>1</v>
      </c>
      <c r="AJ28" s="68">
        <v>1</v>
      </c>
      <c r="AK28" s="79"/>
      <c r="AL28" s="68">
        <v>1</v>
      </c>
      <c r="AM28" s="80"/>
      <c r="AN28" s="130"/>
      <c r="AO28" s="68">
        <v>1</v>
      </c>
      <c r="AP28" s="131"/>
      <c r="AQ28" s="130"/>
      <c r="AR28" s="127"/>
      <c r="AS28" s="127"/>
      <c r="AT28" s="50">
        <f t="shared" si="2"/>
        <v>8</v>
      </c>
      <c r="AV28" s="44"/>
      <c r="AW28" s="76">
        <f>(AT28/AU32)</f>
        <v>0.32653061224489793</v>
      </c>
      <c r="AX28" s="330"/>
      <c r="AY28" s="44"/>
      <c r="AZ28" s="44"/>
      <c r="BA28" s="77">
        <v>0.28999999999999998</v>
      </c>
      <c r="BB28" s="330"/>
      <c r="BC28" s="44"/>
      <c r="BD28" s="44"/>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7"/>
      <c r="CH28" s="327"/>
      <c r="CI28" s="44"/>
      <c r="CJ28" s="44"/>
      <c r="CK28" s="44"/>
    </row>
    <row r="29" spans="1:89" ht="18.75" thickBot="1">
      <c r="A29" s="44"/>
      <c r="B29" s="45"/>
      <c r="C29" s="62" t="s">
        <v>2</v>
      </c>
      <c r="D29" s="63" t="s">
        <v>33</v>
      </c>
      <c r="E29" s="64"/>
      <c r="F29" s="65"/>
      <c r="G29" s="65"/>
      <c r="H29" s="65"/>
      <c r="I29" s="65"/>
      <c r="J29" s="65"/>
      <c r="K29" s="65"/>
      <c r="L29" s="65"/>
      <c r="M29" s="65"/>
      <c r="N29" s="65"/>
      <c r="O29" s="132">
        <v>0.5</v>
      </c>
      <c r="P29" s="128"/>
      <c r="Q29" s="71"/>
      <c r="R29" s="68">
        <v>0.5</v>
      </c>
      <c r="S29" s="68">
        <v>1</v>
      </c>
      <c r="T29" s="71"/>
      <c r="U29" s="68">
        <v>0.5</v>
      </c>
      <c r="V29" s="68">
        <v>1</v>
      </c>
      <c r="W29" s="75"/>
      <c r="X29" s="129"/>
      <c r="Y29" s="68">
        <v>1</v>
      </c>
      <c r="Z29" s="68">
        <v>1</v>
      </c>
      <c r="AA29" s="68">
        <v>0.5</v>
      </c>
      <c r="AB29" s="78">
        <v>0.5</v>
      </c>
      <c r="AC29" s="67">
        <v>1</v>
      </c>
      <c r="AD29" s="71"/>
      <c r="AE29" s="68">
        <v>0.5</v>
      </c>
      <c r="AF29" s="78">
        <v>1</v>
      </c>
      <c r="AG29" s="128"/>
      <c r="AH29" s="71"/>
      <c r="AI29" s="71"/>
      <c r="AJ29" s="71"/>
      <c r="AK29" s="79"/>
      <c r="AL29" s="133"/>
      <c r="AM29" s="80"/>
      <c r="AN29" s="67">
        <v>0.5</v>
      </c>
      <c r="AO29" s="133"/>
      <c r="AP29" s="131"/>
      <c r="AQ29" s="130"/>
      <c r="AR29" s="127"/>
      <c r="AS29" s="127"/>
      <c r="AT29" s="50">
        <f t="shared" si="2"/>
        <v>9</v>
      </c>
      <c r="AV29" s="44"/>
      <c r="AW29" s="76">
        <f>(AT29/AU32)</f>
        <v>0.36734693877551022</v>
      </c>
      <c r="AX29" s="329">
        <f>SUM(AW29:AW32)</f>
        <v>0.61224489795918369</v>
      </c>
      <c r="AY29" s="44"/>
      <c r="AZ29" s="44"/>
      <c r="BA29" s="77">
        <v>7.0000000000000007E-2</v>
      </c>
      <c r="BB29" s="329">
        <f>SUM(BA29:BA32)</f>
        <v>0.42000000000000004</v>
      </c>
      <c r="BC29" s="44"/>
      <c r="BD29" s="44"/>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7"/>
      <c r="CH29" s="327"/>
      <c r="CI29" s="44"/>
      <c r="CJ29" s="44"/>
      <c r="CK29" s="44"/>
    </row>
    <row r="30" spans="1:89" ht="18.75" thickBot="1">
      <c r="A30" s="44"/>
      <c r="B30" s="45"/>
      <c r="C30" s="62" t="s">
        <v>3</v>
      </c>
      <c r="D30" s="63" t="s">
        <v>34</v>
      </c>
      <c r="E30" s="64"/>
      <c r="F30" s="65"/>
      <c r="G30" s="65"/>
      <c r="H30" s="65"/>
      <c r="I30" s="65"/>
      <c r="J30" s="65"/>
      <c r="K30" s="65"/>
      <c r="L30" s="65"/>
      <c r="M30" s="65"/>
      <c r="N30" s="65"/>
      <c r="O30" s="81">
        <v>0.5</v>
      </c>
      <c r="P30" s="87">
        <v>0.5</v>
      </c>
      <c r="Q30" s="83"/>
      <c r="R30" s="84">
        <v>0.5</v>
      </c>
      <c r="S30" s="83"/>
      <c r="T30" s="84">
        <v>1</v>
      </c>
      <c r="U30" s="83"/>
      <c r="V30" s="83"/>
      <c r="W30" s="85">
        <v>1</v>
      </c>
      <c r="X30" s="86"/>
      <c r="Y30" s="83"/>
      <c r="Z30" s="83"/>
      <c r="AA30" s="83"/>
      <c r="AB30" s="88"/>
      <c r="AC30" s="82"/>
      <c r="AD30" s="83"/>
      <c r="AE30" s="83"/>
      <c r="AF30" s="88"/>
      <c r="AG30" s="82"/>
      <c r="AH30" s="83"/>
      <c r="AI30" s="83"/>
      <c r="AJ30" s="83"/>
      <c r="AK30" s="89"/>
      <c r="AL30" s="134"/>
      <c r="AM30" s="90"/>
      <c r="AN30" s="87">
        <v>0.5</v>
      </c>
      <c r="AO30" s="134"/>
      <c r="AP30" s="85">
        <v>1</v>
      </c>
      <c r="AQ30" s="87">
        <v>0.5</v>
      </c>
      <c r="AR30" s="127"/>
      <c r="AS30" s="127"/>
      <c r="AT30" s="50">
        <f t="shared" si="2"/>
        <v>5</v>
      </c>
      <c r="AV30" s="44"/>
      <c r="AW30" s="91">
        <f>(AT30/AU32)</f>
        <v>0.20408163265306123</v>
      </c>
      <c r="AX30" s="339"/>
      <c r="AY30" s="44"/>
      <c r="AZ30" s="44"/>
      <c r="BA30" s="101">
        <v>0.21</v>
      </c>
      <c r="BB30" s="339"/>
      <c r="BC30" s="44"/>
      <c r="BD30" s="44"/>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7"/>
      <c r="CH30" s="327"/>
      <c r="CI30" s="44"/>
      <c r="CJ30" s="44"/>
      <c r="CK30" s="44"/>
    </row>
    <row r="31" spans="1:89" ht="18.75" thickBot="1">
      <c r="A31" s="44"/>
      <c r="B31" s="45"/>
      <c r="C31" s="62" t="s">
        <v>4</v>
      </c>
      <c r="D31" s="63" t="s">
        <v>36</v>
      </c>
      <c r="E31" s="64"/>
      <c r="F31" s="65"/>
      <c r="G31" s="65"/>
      <c r="H31" s="65"/>
      <c r="I31" s="65"/>
      <c r="J31" s="65"/>
      <c r="K31" s="65"/>
      <c r="L31" s="65"/>
      <c r="M31" s="65"/>
      <c r="N31" s="65"/>
      <c r="O31" s="66"/>
      <c r="P31" s="97">
        <v>0.5</v>
      </c>
      <c r="Q31" s="93"/>
      <c r="R31" s="93"/>
      <c r="S31" s="93"/>
      <c r="T31" s="93"/>
      <c r="U31" s="93"/>
      <c r="V31" s="93"/>
      <c r="W31" s="95"/>
      <c r="X31" s="96"/>
      <c r="Y31" s="93"/>
      <c r="Z31" s="93"/>
      <c r="AA31" s="93"/>
      <c r="AB31" s="95"/>
      <c r="AC31" s="92"/>
      <c r="AD31" s="93"/>
      <c r="AE31" s="93"/>
      <c r="AF31" s="95"/>
      <c r="AG31" s="92"/>
      <c r="AH31" s="93"/>
      <c r="AI31" s="93"/>
      <c r="AJ31" s="93"/>
      <c r="AK31" s="98"/>
      <c r="AL31" s="124"/>
      <c r="AM31" s="99"/>
      <c r="AN31" s="125"/>
      <c r="AO31" s="124"/>
      <c r="AP31" s="126"/>
      <c r="AQ31" s="97">
        <v>0.5</v>
      </c>
      <c r="AR31" s="127"/>
      <c r="AS31" s="127"/>
      <c r="AT31" s="50">
        <f t="shared" si="2"/>
        <v>1</v>
      </c>
      <c r="AV31" s="44"/>
      <c r="AW31" s="100">
        <f>(AT31/AU32)</f>
        <v>4.0816326530612242E-2</v>
      </c>
      <c r="AX31" s="339"/>
      <c r="AY31" s="44"/>
      <c r="AZ31" s="44"/>
      <c r="BA31" s="103">
        <v>0.14000000000000001</v>
      </c>
      <c r="BB31" s="339"/>
      <c r="BC31" s="44"/>
      <c r="BD31" s="44"/>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7"/>
      <c r="CH31" s="327"/>
      <c r="CI31" s="44"/>
      <c r="CJ31" s="44"/>
      <c r="CK31" s="44"/>
    </row>
    <row r="32" spans="1:89" ht="18.75" thickBot="1">
      <c r="A32" s="44"/>
      <c r="B32" s="45"/>
      <c r="C32" s="62" t="s">
        <v>5</v>
      </c>
      <c r="D32" s="63" t="s">
        <v>37</v>
      </c>
      <c r="E32" s="64"/>
      <c r="F32" s="65"/>
      <c r="G32" s="65"/>
      <c r="H32" s="65"/>
      <c r="I32" s="65"/>
      <c r="J32" s="65"/>
      <c r="K32" s="65"/>
      <c r="L32" s="65"/>
      <c r="M32" s="65"/>
      <c r="N32" s="65"/>
      <c r="O32" s="66"/>
      <c r="P32" s="92"/>
      <c r="Q32" s="93"/>
      <c r="R32" s="93"/>
      <c r="S32" s="93"/>
      <c r="T32" s="93"/>
      <c r="U32" s="93"/>
      <c r="V32" s="93"/>
      <c r="W32" s="95"/>
      <c r="X32" s="96"/>
      <c r="Y32" s="93"/>
      <c r="Z32" s="93"/>
      <c r="AA32" s="93"/>
      <c r="AB32" s="95"/>
      <c r="AC32" s="92"/>
      <c r="AD32" s="93"/>
      <c r="AE32" s="93"/>
      <c r="AF32" s="95"/>
      <c r="AG32" s="92"/>
      <c r="AH32" s="93"/>
      <c r="AI32" s="93"/>
      <c r="AJ32" s="93"/>
      <c r="AK32" s="98"/>
      <c r="AL32" s="124"/>
      <c r="AM32" s="99"/>
      <c r="AN32" s="125"/>
      <c r="AO32" s="124"/>
      <c r="AP32" s="126"/>
      <c r="AQ32" s="125"/>
      <c r="AR32" s="127"/>
      <c r="AS32" s="127"/>
      <c r="AT32" s="50">
        <f t="shared" si="2"/>
        <v>0</v>
      </c>
      <c r="AU32" s="59">
        <f>SUM(AT27:AT32)</f>
        <v>24.5</v>
      </c>
      <c r="AV32" s="44"/>
      <c r="AW32" s="100">
        <f>(AT32/AU32)</f>
        <v>0</v>
      </c>
      <c r="AX32" s="330"/>
      <c r="AY32" s="44"/>
      <c r="AZ32" s="44"/>
      <c r="BA32" s="103">
        <v>0</v>
      </c>
      <c r="BB32" s="330"/>
      <c r="BC32" s="44"/>
      <c r="BD32" s="44"/>
      <c r="BE32" s="323"/>
      <c r="BF32" s="323"/>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8"/>
      <c r="CH32" s="328"/>
      <c r="CI32" s="44"/>
      <c r="CJ32" s="44"/>
      <c r="CK32" s="44"/>
    </row>
    <row r="33" spans="1:89" hidden="1">
      <c r="A33" s="44"/>
      <c r="B33" s="45"/>
      <c r="C33" s="104"/>
      <c r="D33" s="105"/>
      <c r="E33" s="105"/>
      <c r="F33" s="106"/>
      <c r="G33" s="106"/>
      <c r="H33" s="106"/>
      <c r="I33" s="106"/>
      <c r="J33" s="106"/>
      <c r="K33" s="106"/>
      <c r="L33" s="106"/>
      <c r="M33" s="106"/>
      <c r="N33" s="106"/>
      <c r="O33" s="107">
        <v>14</v>
      </c>
      <c r="P33" s="107">
        <v>10</v>
      </c>
      <c r="Q33" s="107">
        <v>14</v>
      </c>
      <c r="R33" s="107">
        <v>14</v>
      </c>
      <c r="S33" s="107">
        <v>8</v>
      </c>
      <c r="T33" s="107">
        <v>6</v>
      </c>
      <c r="U33" s="107">
        <v>18</v>
      </c>
      <c r="V33" s="107">
        <v>8</v>
      </c>
      <c r="W33" s="107">
        <v>6</v>
      </c>
      <c r="X33" s="107"/>
      <c r="Y33" s="107">
        <v>8</v>
      </c>
      <c r="Z33" s="107">
        <v>8</v>
      </c>
      <c r="AA33" s="107">
        <v>18</v>
      </c>
      <c r="AB33" s="107">
        <v>8</v>
      </c>
      <c r="AC33" s="107">
        <v>8</v>
      </c>
      <c r="AD33" s="107">
        <v>10</v>
      </c>
      <c r="AE33" s="107">
        <v>18</v>
      </c>
      <c r="AF33" s="107">
        <v>8</v>
      </c>
      <c r="AG33" s="107">
        <v>10</v>
      </c>
      <c r="AH33" s="107">
        <v>4</v>
      </c>
      <c r="AI33" s="107">
        <v>10</v>
      </c>
      <c r="AJ33" s="107">
        <v>10</v>
      </c>
      <c r="AK33" s="107"/>
      <c r="AL33" s="107">
        <v>10</v>
      </c>
      <c r="AM33" s="107"/>
      <c r="AN33" s="107">
        <v>14</v>
      </c>
      <c r="AO33" s="107">
        <v>10</v>
      </c>
      <c r="AP33" s="107">
        <v>6</v>
      </c>
      <c r="AQ33" s="107">
        <v>10</v>
      </c>
      <c r="AR33" s="135"/>
      <c r="AS33" s="135"/>
      <c r="AV33" s="44"/>
      <c r="AW33" s="109"/>
      <c r="AX33" s="111"/>
      <c r="AY33" s="44"/>
      <c r="AZ33" s="44"/>
      <c r="BA33" s="109"/>
      <c r="BB33" s="111"/>
      <c r="BC33" s="44"/>
      <c r="BD33" s="44"/>
      <c r="BE33" s="112"/>
      <c r="BF33" s="112"/>
      <c r="BG33" s="112"/>
      <c r="BH33" s="112"/>
      <c r="BI33" s="112"/>
      <c r="BJ33" s="112"/>
      <c r="BK33" s="112"/>
      <c r="BL33" s="112"/>
      <c r="BM33" s="113"/>
      <c r="BN33" s="112"/>
      <c r="BO33" s="112"/>
      <c r="BP33" s="112"/>
      <c r="BQ33" s="112"/>
      <c r="BR33" s="112"/>
      <c r="BS33" s="112"/>
      <c r="BT33" s="112"/>
      <c r="BU33" s="112"/>
      <c r="BV33" s="112"/>
      <c r="BW33" s="112"/>
      <c r="BX33" s="112"/>
      <c r="BY33" s="112"/>
      <c r="BZ33" s="113"/>
      <c r="CA33" s="112"/>
      <c r="CB33" s="113"/>
      <c r="CC33" s="112"/>
      <c r="CD33" s="112"/>
      <c r="CE33" s="112"/>
      <c r="CF33" s="112"/>
      <c r="CG33" s="114"/>
      <c r="CH33" s="114"/>
      <c r="CI33" s="44"/>
      <c r="CJ33" s="44"/>
      <c r="CK33" s="44"/>
    </row>
    <row r="34" spans="1:89" ht="15.75" hidden="1" thickBot="1">
      <c r="A34" s="44"/>
      <c r="B34" s="45"/>
      <c r="C34" s="104"/>
      <c r="D34" s="105"/>
      <c r="E34" s="105"/>
      <c r="F34" s="106"/>
      <c r="G34" s="106"/>
      <c r="H34" s="106"/>
      <c r="I34" s="106"/>
      <c r="J34" s="106"/>
      <c r="K34" s="106"/>
      <c r="L34" s="106"/>
      <c r="M34" s="106"/>
      <c r="N34" s="106"/>
      <c r="O34" s="107">
        <v>2</v>
      </c>
      <c r="P34" s="107">
        <v>2</v>
      </c>
      <c r="Q34" s="107">
        <v>2</v>
      </c>
      <c r="R34" s="107">
        <v>2</v>
      </c>
      <c r="S34" s="107">
        <v>1</v>
      </c>
      <c r="T34" s="107">
        <v>1</v>
      </c>
      <c r="U34" s="107">
        <v>2</v>
      </c>
      <c r="V34" s="107">
        <v>1</v>
      </c>
      <c r="W34" s="107">
        <v>1</v>
      </c>
      <c r="X34" s="107"/>
      <c r="Y34" s="107">
        <v>1</v>
      </c>
      <c r="Z34" s="107">
        <v>1</v>
      </c>
      <c r="AA34" s="107">
        <v>2</v>
      </c>
      <c r="AB34" s="107">
        <v>1</v>
      </c>
      <c r="AC34" s="107">
        <v>1</v>
      </c>
      <c r="AD34" s="107">
        <v>1</v>
      </c>
      <c r="AE34" s="107">
        <v>2</v>
      </c>
      <c r="AF34" s="107">
        <v>1</v>
      </c>
      <c r="AG34" s="107">
        <v>1</v>
      </c>
      <c r="AH34" s="107">
        <v>1</v>
      </c>
      <c r="AI34" s="107">
        <v>1</v>
      </c>
      <c r="AJ34" s="107">
        <v>1</v>
      </c>
      <c r="AK34" s="107"/>
      <c r="AL34" s="107">
        <v>1</v>
      </c>
      <c r="AM34" s="107"/>
      <c r="AN34" s="107">
        <v>2</v>
      </c>
      <c r="AO34" s="107">
        <v>1</v>
      </c>
      <c r="AP34" s="107">
        <v>1</v>
      </c>
      <c r="AQ34" s="107">
        <v>2</v>
      </c>
      <c r="AR34" s="135"/>
      <c r="AS34" s="135"/>
      <c r="AV34" s="44"/>
      <c r="AW34" s="109"/>
      <c r="AX34" s="111"/>
      <c r="AY34" s="44"/>
      <c r="AZ34" s="44"/>
      <c r="BA34" s="109"/>
      <c r="BB34" s="111"/>
      <c r="BC34" s="44"/>
      <c r="BD34" s="44"/>
      <c r="BE34" s="112"/>
      <c r="BF34" s="112"/>
      <c r="BG34" s="112"/>
      <c r="BH34" s="112"/>
      <c r="BI34" s="112"/>
      <c r="BJ34" s="112"/>
      <c r="BK34" s="112"/>
      <c r="BL34" s="112"/>
      <c r="BM34" s="113"/>
      <c r="BN34" s="112"/>
      <c r="BO34" s="112"/>
      <c r="BP34" s="112"/>
      <c r="BQ34" s="112"/>
      <c r="BR34" s="112"/>
      <c r="BS34" s="112"/>
      <c r="BT34" s="112"/>
      <c r="BU34" s="112"/>
      <c r="BV34" s="112"/>
      <c r="BW34" s="112"/>
      <c r="BX34" s="112"/>
      <c r="BY34" s="112"/>
      <c r="BZ34" s="113"/>
      <c r="CA34" s="112"/>
      <c r="CB34" s="113"/>
      <c r="CC34" s="112"/>
      <c r="CD34" s="112"/>
      <c r="CE34" s="112"/>
      <c r="CF34" s="112"/>
      <c r="CG34" s="114"/>
      <c r="CH34" s="114"/>
      <c r="CI34" s="44"/>
      <c r="CJ34" s="44"/>
      <c r="CK34" s="44"/>
    </row>
    <row r="35" spans="1:89" ht="15.75" thickBot="1">
      <c r="A35" s="44"/>
      <c r="B35" s="45"/>
      <c r="C35" s="115"/>
      <c r="D35" s="116"/>
      <c r="E35" s="116"/>
      <c r="F35" s="117"/>
      <c r="G35" s="117"/>
      <c r="H35" s="117"/>
      <c r="I35" s="117"/>
      <c r="J35" s="117"/>
      <c r="K35" s="117"/>
      <c r="L35" s="117"/>
      <c r="M35" s="117"/>
      <c r="N35" s="117"/>
      <c r="O35" s="118">
        <f t="shared" ref="O35:AS35" si="4">(O33/O34)</f>
        <v>7</v>
      </c>
      <c r="P35" s="118">
        <f t="shared" si="4"/>
        <v>5</v>
      </c>
      <c r="Q35" s="118">
        <f t="shared" si="4"/>
        <v>7</v>
      </c>
      <c r="R35" s="118">
        <f t="shared" si="4"/>
        <v>7</v>
      </c>
      <c r="S35" s="118">
        <f t="shared" si="4"/>
        <v>8</v>
      </c>
      <c r="T35" s="118">
        <f t="shared" si="4"/>
        <v>6</v>
      </c>
      <c r="U35" s="118">
        <f t="shared" si="4"/>
        <v>9</v>
      </c>
      <c r="V35" s="118">
        <f t="shared" si="4"/>
        <v>8</v>
      </c>
      <c r="W35" s="118">
        <f t="shared" si="4"/>
        <v>6</v>
      </c>
      <c r="X35" s="118" t="e">
        <f t="shared" si="4"/>
        <v>#DIV/0!</v>
      </c>
      <c r="Y35" s="118">
        <f t="shared" si="4"/>
        <v>8</v>
      </c>
      <c r="Z35" s="118">
        <f t="shared" si="4"/>
        <v>8</v>
      </c>
      <c r="AA35" s="118">
        <f t="shared" si="4"/>
        <v>9</v>
      </c>
      <c r="AB35" s="118">
        <f t="shared" si="4"/>
        <v>8</v>
      </c>
      <c r="AC35" s="118">
        <f t="shared" si="4"/>
        <v>8</v>
      </c>
      <c r="AD35" s="118">
        <f t="shared" si="4"/>
        <v>10</v>
      </c>
      <c r="AE35" s="118">
        <f t="shared" si="4"/>
        <v>9</v>
      </c>
      <c r="AF35" s="118">
        <f t="shared" si="4"/>
        <v>8</v>
      </c>
      <c r="AG35" s="118">
        <f t="shared" si="4"/>
        <v>10</v>
      </c>
      <c r="AH35" s="118">
        <f t="shared" si="4"/>
        <v>4</v>
      </c>
      <c r="AI35" s="118">
        <f t="shared" si="4"/>
        <v>10</v>
      </c>
      <c r="AJ35" s="118">
        <f t="shared" si="4"/>
        <v>10</v>
      </c>
      <c r="AK35" s="118" t="e">
        <f t="shared" si="4"/>
        <v>#DIV/0!</v>
      </c>
      <c r="AL35" s="118">
        <f t="shared" si="4"/>
        <v>10</v>
      </c>
      <c r="AM35" s="118" t="e">
        <f t="shared" si="4"/>
        <v>#DIV/0!</v>
      </c>
      <c r="AN35" s="118">
        <f t="shared" si="4"/>
        <v>7</v>
      </c>
      <c r="AO35" s="118">
        <f t="shared" si="4"/>
        <v>10</v>
      </c>
      <c r="AP35" s="118">
        <f t="shared" si="4"/>
        <v>6</v>
      </c>
      <c r="AQ35" s="118">
        <f t="shared" si="4"/>
        <v>5</v>
      </c>
      <c r="AR35" s="118" t="e">
        <f t="shared" si="4"/>
        <v>#DIV/0!</v>
      </c>
      <c r="AS35" s="118" t="e">
        <f t="shared" si="4"/>
        <v>#DIV/0!</v>
      </c>
      <c r="AV35" s="44"/>
      <c r="AW35" s="119"/>
      <c r="AX35" s="120"/>
      <c r="AY35" s="44"/>
      <c r="AZ35" s="44"/>
      <c r="BA35" s="109"/>
      <c r="BB35" s="111"/>
      <c r="BC35" s="44"/>
      <c r="BD35" s="44"/>
      <c r="BE35" s="112"/>
      <c r="BF35" s="112"/>
      <c r="BG35" s="112"/>
      <c r="BH35" s="112"/>
      <c r="BI35" s="112"/>
      <c r="BJ35" s="112"/>
      <c r="BK35" s="112"/>
      <c r="BL35" s="112"/>
      <c r="BM35" s="113"/>
      <c r="BN35" s="112"/>
      <c r="BO35" s="112"/>
      <c r="BP35" s="112"/>
      <c r="BQ35" s="112"/>
      <c r="BR35" s="112"/>
      <c r="BS35" s="112"/>
      <c r="BT35" s="112"/>
      <c r="BU35" s="112"/>
      <c r="BV35" s="112"/>
      <c r="BW35" s="112"/>
      <c r="BX35" s="112"/>
      <c r="BY35" s="112"/>
      <c r="BZ35" s="113"/>
      <c r="CA35" s="112"/>
      <c r="CB35" s="113"/>
      <c r="CC35" s="112"/>
      <c r="CD35" s="112"/>
      <c r="CE35" s="112"/>
      <c r="CF35" s="112"/>
      <c r="CG35" s="114"/>
      <c r="CH35" s="114"/>
      <c r="CI35" s="44"/>
      <c r="CJ35" s="44"/>
      <c r="CK35" s="44"/>
    </row>
    <row r="36" spans="1:89" ht="15.75" thickBot="1">
      <c r="A36" s="44"/>
      <c r="B36" s="45"/>
      <c r="C36" s="45"/>
      <c r="D36" s="46"/>
      <c r="E36" s="46"/>
      <c r="F36" s="44"/>
      <c r="G36" s="44"/>
      <c r="H36" s="44"/>
      <c r="I36" s="44"/>
      <c r="J36" s="44"/>
      <c r="K36" s="44"/>
      <c r="L36" s="44"/>
      <c r="M36" s="44"/>
      <c r="N36" s="44"/>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4"/>
      <c r="AU36" s="48"/>
      <c r="AV36" s="44"/>
      <c r="AW36" s="49"/>
      <c r="AX36" s="49"/>
      <c r="AY36" s="44"/>
      <c r="AZ36" s="44"/>
      <c r="BA36" s="49"/>
      <c r="BB36" s="49"/>
      <c r="BC36" s="44"/>
      <c r="BD36" s="44"/>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4"/>
      <c r="CH36" s="44"/>
      <c r="CI36" s="44"/>
      <c r="CJ36" s="44"/>
      <c r="CK36" s="44"/>
    </row>
    <row r="37" spans="1:89" ht="15.75" thickBot="1">
      <c r="A37" s="44"/>
      <c r="B37" s="52">
        <v>3</v>
      </c>
      <c r="C37" s="136" t="s">
        <v>20</v>
      </c>
      <c r="D37" s="54"/>
      <c r="E37" s="54"/>
      <c r="F37" s="55"/>
      <c r="G37" s="55"/>
      <c r="H37" s="55"/>
      <c r="I37" s="55"/>
      <c r="J37" s="55"/>
      <c r="K37" s="55"/>
      <c r="L37" s="55"/>
      <c r="M37" s="55"/>
      <c r="N37" s="56"/>
      <c r="O37" s="123"/>
      <c r="P37" s="58">
        <v>1</v>
      </c>
      <c r="Q37" s="58">
        <v>2</v>
      </c>
      <c r="R37" s="58">
        <v>3</v>
      </c>
      <c r="S37" s="58">
        <v>4</v>
      </c>
      <c r="T37" s="58">
        <v>5</v>
      </c>
      <c r="U37" s="58">
        <v>6</v>
      </c>
      <c r="V37" s="58">
        <v>7</v>
      </c>
      <c r="W37" s="58">
        <v>8</v>
      </c>
      <c r="X37" s="58">
        <v>9</v>
      </c>
      <c r="Y37" s="58">
        <v>10</v>
      </c>
      <c r="Z37" s="58">
        <v>11</v>
      </c>
      <c r="AA37" s="58">
        <v>12</v>
      </c>
      <c r="AB37" s="58">
        <v>13</v>
      </c>
      <c r="AC37" s="58">
        <v>14</v>
      </c>
      <c r="AD37" s="58">
        <v>15</v>
      </c>
      <c r="AE37" s="58">
        <v>16</v>
      </c>
      <c r="AF37" s="58">
        <v>17</v>
      </c>
      <c r="AG37" s="58">
        <v>18</v>
      </c>
      <c r="AH37" s="58">
        <v>19</v>
      </c>
      <c r="AI37" s="58">
        <v>20</v>
      </c>
      <c r="AJ37" s="58">
        <v>21</v>
      </c>
      <c r="AK37" s="58">
        <v>22</v>
      </c>
      <c r="AL37" s="58">
        <v>23</v>
      </c>
      <c r="AM37" s="58">
        <v>24</v>
      </c>
      <c r="AN37" s="58">
        <v>25</v>
      </c>
      <c r="AO37" s="58">
        <v>26</v>
      </c>
      <c r="AP37" s="58">
        <v>27</v>
      </c>
      <c r="AQ37" s="58">
        <v>28</v>
      </c>
      <c r="AR37" s="58">
        <v>29</v>
      </c>
      <c r="AS37" s="58">
        <v>30</v>
      </c>
      <c r="AV37" s="44"/>
      <c r="AW37" s="49"/>
      <c r="AX37" s="49"/>
      <c r="AY37" s="44"/>
      <c r="AZ37" s="44"/>
      <c r="BA37" s="49"/>
      <c r="BB37" s="49"/>
      <c r="BC37" s="44"/>
      <c r="BD37" s="44"/>
      <c r="BE37" s="60">
        <v>1</v>
      </c>
      <c r="BF37" s="60">
        <v>2</v>
      </c>
      <c r="BG37" s="60"/>
      <c r="BH37" s="60">
        <v>4</v>
      </c>
      <c r="BI37" s="60">
        <v>5</v>
      </c>
      <c r="BJ37" s="60">
        <v>6</v>
      </c>
      <c r="BK37" s="60">
        <v>7</v>
      </c>
      <c r="BL37" s="60">
        <v>8</v>
      </c>
      <c r="BM37" s="60">
        <v>9</v>
      </c>
      <c r="BN37" s="60">
        <v>10</v>
      </c>
      <c r="BO37" s="60">
        <v>11</v>
      </c>
      <c r="BP37" s="60">
        <v>12</v>
      </c>
      <c r="BQ37" s="60">
        <v>13</v>
      </c>
      <c r="BR37" s="60">
        <v>14</v>
      </c>
      <c r="BS37" s="60">
        <v>15</v>
      </c>
      <c r="BT37" s="60">
        <v>16</v>
      </c>
      <c r="BU37" s="60">
        <v>17</v>
      </c>
      <c r="BV37" s="60">
        <v>18</v>
      </c>
      <c r="BW37" s="60">
        <v>19</v>
      </c>
      <c r="BX37" s="60">
        <v>20</v>
      </c>
      <c r="BY37" s="60">
        <v>21</v>
      </c>
      <c r="BZ37" s="60">
        <v>22</v>
      </c>
      <c r="CA37" s="60">
        <v>23</v>
      </c>
      <c r="CB37" s="60">
        <v>24</v>
      </c>
      <c r="CC37" s="60">
        <v>25</v>
      </c>
      <c r="CD37" s="60">
        <v>26</v>
      </c>
      <c r="CE37" s="60">
        <v>27</v>
      </c>
      <c r="CF37" s="60">
        <v>28</v>
      </c>
      <c r="CG37" s="61">
        <v>29</v>
      </c>
      <c r="CH37" s="61">
        <v>30</v>
      </c>
      <c r="CI37" s="44"/>
      <c r="CJ37" s="44"/>
      <c r="CK37" s="44"/>
    </row>
    <row r="38" spans="1:89" ht="15.75" thickBot="1">
      <c r="A38" s="44"/>
      <c r="B38" s="45"/>
      <c r="C38" s="45"/>
      <c r="D38" s="46"/>
      <c r="E38" s="46"/>
      <c r="F38" s="44"/>
      <c r="G38" s="44"/>
      <c r="H38" s="44"/>
      <c r="I38" s="44"/>
      <c r="J38" s="44"/>
      <c r="K38" s="44"/>
      <c r="L38" s="44"/>
      <c r="M38" s="44"/>
      <c r="N38" s="44"/>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4"/>
      <c r="AU38" s="48"/>
      <c r="AV38" s="44"/>
      <c r="AW38" s="49"/>
      <c r="AX38" s="49"/>
      <c r="AY38" s="44"/>
      <c r="AZ38" s="44"/>
      <c r="BA38" s="49"/>
      <c r="BB38" s="49"/>
      <c r="BC38" s="44"/>
      <c r="BD38" s="44"/>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4"/>
      <c r="CH38" s="44"/>
      <c r="CI38" s="44"/>
      <c r="CJ38" s="44"/>
      <c r="CK38" s="44"/>
    </row>
    <row r="39" spans="1:89" ht="18.75" thickBot="1">
      <c r="A39" s="44"/>
      <c r="B39" s="45"/>
      <c r="C39" s="62" t="s">
        <v>0</v>
      </c>
      <c r="D39" s="63" t="s">
        <v>38</v>
      </c>
      <c r="E39" s="64"/>
      <c r="F39" s="65"/>
      <c r="G39" s="65"/>
      <c r="H39" s="65"/>
      <c r="I39" s="65"/>
      <c r="J39" s="65"/>
      <c r="K39" s="65"/>
      <c r="L39" s="65"/>
      <c r="M39" s="65"/>
      <c r="N39" s="65"/>
      <c r="O39" s="137"/>
      <c r="P39" s="67">
        <v>1</v>
      </c>
      <c r="Q39" s="68">
        <v>1</v>
      </c>
      <c r="R39" s="68">
        <v>1</v>
      </c>
      <c r="S39" s="68">
        <v>1</v>
      </c>
      <c r="T39" s="71"/>
      <c r="U39" s="68">
        <v>1</v>
      </c>
      <c r="V39" s="68">
        <v>1</v>
      </c>
      <c r="W39" s="78">
        <v>1</v>
      </c>
      <c r="X39" s="129"/>
      <c r="Y39" s="68">
        <v>1</v>
      </c>
      <c r="Z39" s="68">
        <v>1</v>
      </c>
      <c r="AA39" s="68">
        <v>0.5</v>
      </c>
      <c r="AB39" s="78">
        <v>1</v>
      </c>
      <c r="AC39" s="128"/>
      <c r="AD39" s="68">
        <v>1</v>
      </c>
      <c r="AE39" s="68">
        <v>1</v>
      </c>
      <c r="AF39" s="78">
        <v>1</v>
      </c>
      <c r="AG39" s="67">
        <v>1</v>
      </c>
      <c r="AH39" s="68">
        <v>1</v>
      </c>
      <c r="AI39" s="68">
        <v>1</v>
      </c>
      <c r="AJ39" s="68">
        <v>1</v>
      </c>
      <c r="AK39" s="79"/>
      <c r="AL39" s="68">
        <v>1</v>
      </c>
      <c r="AM39" s="80"/>
      <c r="AN39" s="67">
        <v>0.5</v>
      </c>
      <c r="AO39" s="71"/>
      <c r="AP39" s="75"/>
      <c r="AQ39" s="67">
        <v>1</v>
      </c>
      <c r="AR39" s="127"/>
      <c r="AS39" s="127"/>
      <c r="AT39" s="50">
        <f>SUM(P39:AS39)</f>
        <v>20</v>
      </c>
      <c r="AV39" s="44"/>
      <c r="AW39" s="76">
        <f>(AT39/AU41)</f>
        <v>0.8</v>
      </c>
      <c r="AX39" s="77">
        <f>(AW39)</f>
        <v>0.8</v>
      </c>
      <c r="AY39" s="44"/>
      <c r="AZ39" s="44"/>
      <c r="BA39" s="77">
        <v>0.86</v>
      </c>
      <c r="BB39" s="77">
        <f>(BA39)</f>
        <v>0.86</v>
      </c>
      <c r="BC39" s="44"/>
      <c r="BD39" s="44"/>
      <c r="BE39" s="321">
        <f>(P42/P43)</f>
        <v>10</v>
      </c>
      <c r="BF39" s="321">
        <f t="shared" ref="BF39:CF39" si="5">(Q42/Q43)</f>
        <v>10</v>
      </c>
      <c r="BG39" s="321">
        <f t="shared" si="5"/>
        <v>10</v>
      </c>
      <c r="BH39" s="321">
        <f t="shared" si="5"/>
        <v>10</v>
      </c>
      <c r="BI39" s="321">
        <f t="shared" si="5"/>
        <v>3</v>
      </c>
      <c r="BJ39" s="321">
        <f t="shared" si="5"/>
        <v>10</v>
      </c>
      <c r="BK39" s="321">
        <f t="shared" si="5"/>
        <v>10</v>
      </c>
      <c r="BL39" s="321">
        <f t="shared" si="5"/>
        <v>10</v>
      </c>
      <c r="BM39" s="321" t="e">
        <f t="shared" si="5"/>
        <v>#DIV/0!</v>
      </c>
      <c r="BN39" s="321">
        <f t="shared" si="5"/>
        <v>10</v>
      </c>
      <c r="BO39" s="321">
        <f t="shared" si="5"/>
        <v>10</v>
      </c>
      <c r="BP39" s="321">
        <f t="shared" si="5"/>
        <v>7.5</v>
      </c>
      <c r="BQ39" s="321">
        <f t="shared" si="5"/>
        <v>10</v>
      </c>
      <c r="BR39" s="321">
        <f t="shared" si="5"/>
        <v>5</v>
      </c>
      <c r="BS39" s="321">
        <f t="shared" si="5"/>
        <v>10</v>
      </c>
      <c r="BT39" s="321">
        <f t="shared" si="5"/>
        <v>10</v>
      </c>
      <c r="BU39" s="321">
        <f t="shared" si="5"/>
        <v>10</v>
      </c>
      <c r="BV39" s="321">
        <f t="shared" si="5"/>
        <v>10</v>
      </c>
      <c r="BW39" s="321">
        <f t="shared" si="5"/>
        <v>10</v>
      </c>
      <c r="BX39" s="321">
        <f t="shared" si="5"/>
        <v>10</v>
      </c>
      <c r="BY39" s="321">
        <f t="shared" si="5"/>
        <v>10</v>
      </c>
      <c r="BZ39" s="321" t="e">
        <f t="shared" si="5"/>
        <v>#DIV/0!</v>
      </c>
      <c r="CA39" s="321">
        <f t="shared" si="5"/>
        <v>10</v>
      </c>
      <c r="CB39" s="321" t="e">
        <f t="shared" si="5"/>
        <v>#DIV/0!</v>
      </c>
      <c r="CC39" s="321">
        <f t="shared" si="5"/>
        <v>7.5</v>
      </c>
      <c r="CD39" s="321">
        <f t="shared" si="5"/>
        <v>5</v>
      </c>
      <c r="CE39" s="321">
        <f t="shared" si="5"/>
        <v>5</v>
      </c>
      <c r="CF39" s="321">
        <f t="shared" si="5"/>
        <v>10</v>
      </c>
      <c r="CG39" s="326"/>
      <c r="CH39" s="326"/>
      <c r="CI39" s="44"/>
      <c r="CJ39" s="44"/>
      <c r="CK39" s="44"/>
    </row>
    <row r="40" spans="1:89" ht="18.75" thickBot="1">
      <c r="A40" s="44"/>
      <c r="B40" s="45"/>
      <c r="C40" s="62" t="s">
        <v>1</v>
      </c>
      <c r="D40" s="63" t="s">
        <v>39</v>
      </c>
      <c r="E40" s="64"/>
      <c r="F40" s="65"/>
      <c r="G40" s="65"/>
      <c r="H40" s="65"/>
      <c r="I40" s="65"/>
      <c r="J40" s="65"/>
      <c r="K40" s="65"/>
      <c r="L40" s="65"/>
      <c r="M40" s="65"/>
      <c r="N40" s="65"/>
      <c r="O40" s="85">
        <v>1</v>
      </c>
      <c r="P40" s="82"/>
      <c r="Q40" s="83"/>
      <c r="R40" s="83"/>
      <c r="S40" s="83"/>
      <c r="T40" s="84">
        <v>0.5</v>
      </c>
      <c r="U40" s="83"/>
      <c r="V40" s="83"/>
      <c r="W40" s="88"/>
      <c r="X40" s="86"/>
      <c r="Y40" s="83"/>
      <c r="Z40" s="83"/>
      <c r="AA40" s="84">
        <v>0.5</v>
      </c>
      <c r="AB40" s="88"/>
      <c r="AC40" s="87">
        <v>1</v>
      </c>
      <c r="AD40" s="83"/>
      <c r="AE40" s="83"/>
      <c r="AF40" s="88"/>
      <c r="AG40" s="82"/>
      <c r="AH40" s="83"/>
      <c r="AI40" s="83"/>
      <c r="AJ40" s="83"/>
      <c r="AK40" s="89"/>
      <c r="AL40" s="83"/>
      <c r="AM40" s="90"/>
      <c r="AN40" s="87">
        <v>0.5</v>
      </c>
      <c r="AO40" s="84">
        <v>1</v>
      </c>
      <c r="AP40" s="85">
        <v>1</v>
      </c>
      <c r="AQ40" s="138"/>
      <c r="AR40" s="127"/>
      <c r="AS40" s="127"/>
      <c r="AT40" s="50">
        <f>SUM(P40:AS40)</f>
        <v>4.5</v>
      </c>
      <c r="AV40" s="44"/>
      <c r="AW40" s="91">
        <f>(AT40/AU41)</f>
        <v>0.18</v>
      </c>
      <c r="AX40" s="329">
        <f>SUM(AW40:AW41)</f>
        <v>0.19999999999999998</v>
      </c>
      <c r="AY40" s="44"/>
      <c r="AZ40" s="44"/>
      <c r="BA40" s="101">
        <v>0.14000000000000001</v>
      </c>
      <c r="BB40" s="329">
        <f>SUM(BA40:BA41)</f>
        <v>0.14000000000000001</v>
      </c>
      <c r="BC40" s="44"/>
      <c r="BD40" s="44"/>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7"/>
      <c r="CH40" s="327"/>
      <c r="CI40" s="44"/>
      <c r="CJ40" s="44"/>
      <c r="CK40" s="44"/>
    </row>
    <row r="41" spans="1:89" ht="18.75" thickBot="1">
      <c r="A41" s="44"/>
      <c r="B41" s="45"/>
      <c r="C41" s="62" t="s">
        <v>2</v>
      </c>
      <c r="D41" s="63" t="s">
        <v>40</v>
      </c>
      <c r="E41" s="64"/>
      <c r="F41" s="65"/>
      <c r="G41" s="65"/>
      <c r="H41" s="65"/>
      <c r="I41" s="65"/>
      <c r="J41" s="65"/>
      <c r="K41" s="65"/>
      <c r="L41" s="65"/>
      <c r="M41" s="65"/>
      <c r="N41" s="65"/>
      <c r="O41" s="66"/>
      <c r="P41" s="92"/>
      <c r="Q41" s="93"/>
      <c r="R41" s="93"/>
      <c r="S41" s="93"/>
      <c r="T41" s="94">
        <v>0.5</v>
      </c>
      <c r="U41" s="93"/>
      <c r="V41" s="93"/>
      <c r="W41" s="95"/>
      <c r="X41" s="96"/>
      <c r="Y41" s="93"/>
      <c r="Z41" s="93"/>
      <c r="AA41" s="93"/>
      <c r="AB41" s="95"/>
      <c r="AC41" s="92"/>
      <c r="AD41" s="93"/>
      <c r="AE41" s="93"/>
      <c r="AF41" s="95"/>
      <c r="AG41" s="92"/>
      <c r="AH41" s="93"/>
      <c r="AI41" s="93"/>
      <c r="AJ41" s="93"/>
      <c r="AK41" s="98"/>
      <c r="AL41" s="93"/>
      <c r="AM41" s="99"/>
      <c r="AN41" s="92"/>
      <c r="AO41" s="93"/>
      <c r="AP41" s="95"/>
      <c r="AQ41" s="125"/>
      <c r="AR41" s="127"/>
      <c r="AS41" s="127"/>
      <c r="AT41" s="50">
        <f>SUM(P41:AS41)</f>
        <v>0.5</v>
      </c>
      <c r="AU41" s="59">
        <f>SUM(AT37:AT41)</f>
        <v>25</v>
      </c>
      <c r="AV41" s="44"/>
      <c r="AW41" s="100">
        <f>(AT41/AU41)</f>
        <v>0.02</v>
      </c>
      <c r="AX41" s="330"/>
      <c r="AY41" s="44"/>
      <c r="AZ41" s="44"/>
      <c r="BA41" s="103">
        <v>0</v>
      </c>
      <c r="BB41" s="330"/>
      <c r="BC41" s="44"/>
      <c r="BD41" s="44"/>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8"/>
      <c r="CH41" s="328"/>
      <c r="CI41" s="44"/>
      <c r="CJ41" s="44"/>
      <c r="CK41" s="44"/>
    </row>
    <row r="42" spans="1:89" hidden="1">
      <c r="A42" s="44"/>
      <c r="B42" s="45"/>
      <c r="C42" s="104"/>
      <c r="D42" s="105"/>
      <c r="E42" s="105"/>
      <c r="F42" s="106"/>
      <c r="G42" s="106"/>
      <c r="H42" s="106"/>
      <c r="I42" s="106"/>
      <c r="J42" s="106"/>
      <c r="K42" s="106"/>
      <c r="L42" s="106"/>
      <c r="M42" s="106"/>
      <c r="N42" s="106"/>
      <c r="O42" s="107">
        <v>5</v>
      </c>
      <c r="P42" s="107">
        <v>10</v>
      </c>
      <c r="Q42" s="107">
        <v>10</v>
      </c>
      <c r="R42" s="107">
        <v>10</v>
      </c>
      <c r="S42" s="107">
        <v>10</v>
      </c>
      <c r="T42" s="107">
        <v>6</v>
      </c>
      <c r="U42" s="107">
        <v>10</v>
      </c>
      <c r="V42" s="107">
        <v>10</v>
      </c>
      <c r="W42" s="107">
        <v>10</v>
      </c>
      <c r="X42" s="107"/>
      <c r="Y42" s="107">
        <v>10</v>
      </c>
      <c r="Z42" s="107">
        <v>10</v>
      </c>
      <c r="AA42" s="107">
        <v>15</v>
      </c>
      <c r="AB42" s="107">
        <v>10</v>
      </c>
      <c r="AC42" s="107">
        <v>5</v>
      </c>
      <c r="AD42" s="107">
        <v>10</v>
      </c>
      <c r="AE42" s="107">
        <v>10</v>
      </c>
      <c r="AF42" s="107">
        <v>10</v>
      </c>
      <c r="AG42" s="107">
        <v>10</v>
      </c>
      <c r="AH42" s="107">
        <v>10</v>
      </c>
      <c r="AI42" s="107">
        <v>10</v>
      </c>
      <c r="AJ42" s="107">
        <v>10</v>
      </c>
      <c r="AK42" s="107"/>
      <c r="AL42" s="107">
        <v>10</v>
      </c>
      <c r="AM42" s="107"/>
      <c r="AN42" s="107">
        <v>15</v>
      </c>
      <c r="AO42" s="107">
        <v>5</v>
      </c>
      <c r="AP42" s="107">
        <v>5</v>
      </c>
      <c r="AQ42" s="107">
        <v>10</v>
      </c>
      <c r="AR42" s="135"/>
      <c r="AS42" s="135"/>
      <c r="AV42" s="44"/>
      <c r="AW42" s="109"/>
      <c r="AX42" s="111"/>
      <c r="AY42" s="44"/>
      <c r="AZ42" s="44"/>
      <c r="BA42" s="109"/>
      <c r="BB42" s="111"/>
      <c r="BC42" s="44"/>
      <c r="BD42" s="44"/>
      <c r="BE42" s="112"/>
      <c r="BF42" s="112"/>
      <c r="BG42" s="112"/>
      <c r="BH42" s="112"/>
      <c r="BI42" s="112"/>
      <c r="BJ42" s="112"/>
      <c r="BK42" s="112"/>
      <c r="BL42" s="112"/>
      <c r="BM42" s="113"/>
      <c r="BN42" s="112"/>
      <c r="BO42" s="112"/>
      <c r="BP42" s="112"/>
      <c r="BQ42" s="112"/>
      <c r="BR42" s="112"/>
      <c r="BS42" s="112"/>
      <c r="BT42" s="112"/>
      <c r="BU42" s="112"/>
      <c r="BV42" s="112"/>
      <c r="BW42" s="112"/>
      <c r="BX42" s="112"/>
      <c r="BY42" s="112"/>
      <c r="BZ42" s="113"/>
      <c r="CA42" s="112"/>
      <c r="CB42" s="113"/>
      <c r="CC42" s="112"/>
      <c r="CD42" s="112"/>
      <c r="CE42" s="112"/>
      <c r="CF42" s="112"/>
      <c r="CG42" s="114"/>
      <c r="CH42" s="114"/>
      <c r="CI42" s="44"/>
      <c r="CJ42" s="44"/>
      <c r="CK42" s="44"/>
    </row>
    <row r="43" spans="1:89" ht="15.75" hidden="1" thickBot="1">
      <c r="A43" s="44"/>
      <c r="B43" s="45"/>
      <c r="C43" s="104"/>
      <c r="D43" s="105"/>
      <c r="E43" s="105"/>
      <c r="F43" s="106"/>
      <c r="G43" s="106"/>
      <c r="H43" s="106"/>
      <c r="I43" s="106"/>
      <c r="J43" s="106"/>
      <c r="K43" s="106"/>
      <c r="L43" s="106"/>
      <c r="M43" s="106"/>
      <c r="N43" s="106"/>
      <c r="O43" s="107">
        <v>1</v>
      </c>
      <c r="P43" s="107">
        <v>1</v>
      </c>
      <c r="Q43" s="107">
        <v>1</v>
      </c>
      <c r="R43" s="107">
        <v>1</v>
      </c>
      <c r="S43" s="107">
        <v>1</v>
      </c>
      <c r="T43" s="107">
        <v>2</v>
      </c>
      <c r="U43" s="107">
        <v>1</v>
      </c>
      <c r="V43" s="107">
        <v>1</v>
      </c>
      <c r="W43" s="107">
        <v>1</v>
      </c>
      <c r="X43" s="107"/>
      <c r="Y43" s="107">
        <v>1</v>
      </c>
      <c r="Z43" s="107">
        <v>1</v>
      </c>
      <c r="AA43" s="107">
        <v>2</v>
      </c>
      <c r="AB43" s="107">
        <v>1</v>
      </c>
      <c r="AC43" s="107">
        <v>1</v>
      </c>
      <c r="AD43" s="107">
        <v>1</v>
      </c>
      <c r="AE43" s="107">
        <v>1</v>
      </c>
      <c r="AF43" s="107">
        <v>1</v>
      </c>
      <c r="AG43" s="107">
        <v>1</v>
      </c>
      <c r="AH43" s="107">
        <v>1</v>
      </c>
      <c r="AI43" s="107">
        <v>1</v>
      </c>
      <c r="AJ43" s="107">
        <v>1</v>
      </c>
      <c r="AK43" s="107"/>
      <c r="AL43" s="107">
        <v>1</v>
      </c>
      <c r="AM43" s="107"/>
      <c r="AN43" s="107">
        <v>2</v>
      </c>
      <c r="AO43" s="107">
        <v>1</v>
      </c>
      <c r="AP43" s="107">
        <v>1</v>
      </c>
      <c r="AQ43" s="107">
        <v>1</v>
      </c>
      <c r="AR43" s="135"/>
      <c r="AS43" s="135"/>
      <c r="AV43" s="44"/>
      <c r="AW43" s="109"/>
      <c r="AX43" s="111"/>
      <c r="AY43" s="44"/>
      <c r="AZ43" s="44"/>
      <c r="BA43" s="109"/>
      <c r="BB43" s="111"/>
      <c r="BC43" s="44"/>
      <c r="BD43" s="44"/>
      <c r="BE43" s="112"/>
      <c r="BF43" s="112"/>
      <c r="BG43" s="112"/>
      <c r="BH43" s="112"/>
      <c r="BI43" s="112"/>
      <c r="BJ43" s="112"/>
      <c r="BK43" s="112"/>
      <c r="BL43" s="112"/>
      <c r="BM43" s="113"/>
      <c r="BN43" s="112"/>
      <c r="BO43" s="112"/>
      <c r="BP43" s="112"/>
      <c r="BQ43" s="112"/>
      <c r="BR43" s="112"/>
      <c r="BS43" s="112"/>
      <c r="BT43" s="112"/>
      <c r="BU43" s="112"/>
      <c r="BV43" s="112"/>
      <c r="BW43" s="112"/>
      <c r="BX43" s="112"/>
      <c r="BY43" s="112"/>
      <c r="BZ43" s="113"/>
      <c r="CA43" s="112"/>
      <c r="CB43" s="113"/>
      <c r="CC43" s="112"/>
      <c r="CD43" s="112"/>
      <c r="CE43" s="112"/>
      <c r="CF43" s="112"/>
      <c r="CG43" s="114"/>
      <c r="CH43" s="114"/>
      <c r="CI43" s="44"/>
      <c r="CJ43" s="44"/>
      <c r="CK43" s="44"/>
    </row>
    <row r="44" spans="1:89" ht="15.75" thickBot="1">
      <c r="A44" s="44"/>
      <c r="B44" s="45"/>
      <c r="C44" s="115"/>
      <c r="D44" s="116"/>
      <c r="E44" s="116"/>
      <c r="F44" s="117"/>
      <c r="G44" s="117"/>
      <c r="H44" s="117"/>
      <c r="I44" s="117"/>
      <c r="J44" s="117"/>
      <c r="K44" s="117"/>
      <c r="L44" s="117"/>
      <c r="M44" s="117"/>
      <c r="N44" s="117"/>
      <c r="O44" s="118">
        <f t="shared" ref="O44:AS44" si="6">(O42/O43)</f>
        <v>5</v>
      </c>
      <c r="P44" s="118">
        <f t="shared" si="6"/>
        <v>10</v>
      </c>
      <c r="Q44" s="118">
        <f t="shared" si="6"/>
        <v>10</v>
      </c>
      <c r="R44" s="118">
        <f t="shared" si="6"/>
        <v>10</v>
      </c>
      <c r="S44" s="118">
        <f t="shared" si="6"/>
        <v>10</v>
      </c>
      <c r="T44" s="118">
        <f t="shared" si="6"/>
        <v>3</v>
      </c>
      <c r="U44" s="118">
        <f t="shared" si="6"/>
        <v>10</v>
      </c>
      <c r="V44" s="118">
        <f t="shared" si="6"/>
        <v>10</v>
      </c>
      <c r="W44" s="118">
        <f t="shared" si="6"/>
        <v>10</v>
      </c>
      <c r="X44" s="118" t="e">
        <f t="shared" si="6"/>
        <v>#DIV/0!</v>
      </c>
      <c r="Y44" s="118">
        <f t="shared" si="6"/>
        <v>10</v>
      </c>
      <c r="Z44" s="118">
        <f t="shared" si="6"/>
        <v>10</v>
      </c>
      <c r="AA44" s="118">
        <f t="shared" si="6"/>
        <v>7.5</v>
      </c>
      <c r="AB44" s="118">
        <f t="shared" si="6"/>
        <v>10</v>
      </c>
      <c r="AC44" s="118">
        <f t="shared" si="6"/>
        <v>5</v>
      </c>
      <c r="AD44" s="118">
        <f t="shared" si="6"/>
        <v>10</v>
      </c>
      <c r="AE44" s="118">
        <f t="shared" si="6"/>
        <v>10</v>
      </c>
      <c r="AF44" s="118">
        <f t="shared" si="6"/>
        <v>10</v>
      </c>
      <c r="AG44" s="118">
        <f t="shared" si="6"/>
        <v>10</v>
      </c>
      <c r="AH44" s="118">
        <f t="shared" si="6"/>
        <v>10</v>
      </c>
      <c r="AI44" s="118">
        <f t="shared" si="6"/>
        <v>10</v>
      </c>
      <c r="AJ44" s="118">
        <f t="shared" si="6"/>
        <v>10</v>
      </c>
      <c r="AK44" s="118" t="e">
        <f t="shared" si="6"/>
        <v>#DIV/0!</v>
      </c>
      <c r="AL44" s="118">
        <f t="shared" si="6"/>
        <v>10</v>
      </c>
      <c r="AM44" s="118" t="e">
        <f t="shared" si="6"/>
        <v>#DIV/0!</v>
      </c>
      <c r="AN44" s="118">
        <f t="shared" si="6"/>
        <v>7.5</v>
      </c>
      <c r="AO44" s="118">
        <f t="shared" si="6"/>
        <v>5</v>
      </c>
      <c r="AP44" s="118">
        <f t="shared" si="6"/>
        <v>5</v>
      </c>
      <c r="AQ44" s="118">
        <f t="shared" si="6"/>
        <v>10</v>
      </c>
      <c r="AR44" s="118" t="e">
        <f t="shared" si="6"/>
        <v>#DIV/0!</v>
      </c>
      <c r="AS44" s="118" t="e">
        <f t="shared" si="6"/>
        <v>#DIV/0!</v>
      </c>
      <c r="AV44" s="44"/>
      <c r="AW44" s="119"/>
      <c r="AX44" s="120"/>
      <c r="AY44" s="44"/>
      <c r="AZ44" s="44"/>
      <c r="BA44" s="109"/>
      <c r="BB44" s="111"/>
      <c r="BC44" s="44"/>
      <c r="BD44" s="44"/>
      <c r="BE44" s="112"/>
      <c r="BF44" s="112"/>
      <c r="BG44" s="112"/>
      <c r="BH44" s="112"/>
      <c r="BI44" s="112"/>
      <c r="BJ44" s="112"/>
      <c r="BK44" s="112"/>
      <c r="BL44" s="112"/>
      <c r="BM44" s="113"/>
      <c r="BN44" s="112"/>
      <c r="BO44" s="112"/>
      <c r="BP44" s="112"/>
      <c r="BQ44" s="112"/>
      <c r="BR44" s="112"/>
      <c r="BS44" s="112"/>
      <c r="BT44" s="112"/>
      <c r="BU44" s="112"/>
      <c r="BV44" s="112"/>
      <c r="BW44" s="112"/>
      <c r="BX44" s="112"/>
      <c r="BY44" s="112"/>
      <c r="BZ44" s="113"/>
      <c r="CA44" s="112"/>
      <c r="CB44" s="113"/>
      <c r="CC44" s="112"/>
      <c r="CD44" s="112"/>
      <c r="CE44" s="112"/>
      <c r="CF44" s="112"/>
      <c r="CG44" s="114"/>
      <c r="CH44" s="114"/>
      <c r="CI44" s="44"/>
      <c r="CJ44" s="44"/>
      <c r="CK44" s="44"/>
    </row>
    <row r="45" spans="1:89" ht="15.75" thickBot="1">
      <c r="A45" s="44"/>
      <c r="B45" s="45"/>
      <c r="C45" s="45"/>
      <c r="D45" s="46"/>
      <c r="E45" s="46"/>
      <c r="F45" s="44"/>
      <c r="G45" s="44"/>
      <c r="H45" s="44"/>
      <c r="I45" s="44"/>
      <c r="J45" s="44"/>
      <c r="K45" s="44"/>
      <c r="L45" s="44"/>
      <c r="M45" s="44"/>
      <c r="N45" s="44"/>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4"/>
      <c r="AU45" s="48"/>
      <c r="AV45" s="44"/>
      <c r="AW45" s="49"/>
      <c r="AX45" s="49"/>
      <c r="AY45" s="44"/>
      <c r="AZ45" s="44"/>
      <c r="BA45" s="49"/>
      <c r="BB45" s="49"/>
      <c r="BC45" s="44"/>
      <c r="BD45" s="44"/>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4"/>
      <c r="CH45" s="44"/>
      <c r="CI45" s="44"/>
      <c r="CJ45" s="44"/>
      <c r="CK45" s="44"/>
    </row>
    <row r="46" spans="1:89" ht="15.75" thickBot="1">
      <c r="A46" s="44"/>
      <c r="B46" s="52">
        <v>4</v>
      </c>
      <c r="C46" s="136" t="s">
        <v>21</v>
      </c>
      <c r="D46" s="54"/>
      <c r="E46" s="54"/>
      <c r="F46" s="55"/>
      <c r="G46" s="55"/>
      <c r="H46" s="55"/>
      <c r="I46" s="55"/>
      <c r="J46" s="55"/>
      <c r="K46" s="55"/>
      <c r="L46" s="55"/>
      <c r="M46" s="55"/>
      <c r="N46" s="56"/>
      <c r="O46" s="123"/>
      <c r="P46" s="58">
        <v>1</v>
      </c>
      <c r="Q46" s="58">
        <v>2</v>
      </c>
      <c r="R46" s="58">
        <v>3</v>
      </c>
      <c r="S46" s="58">
        <v>4</v>
      </c>
      <c r="T46" s="58">
        <v>5</v>
      </c>
      <c r="U46" s="58">
        <v>6</v>
      </c>
      <c r="V46" s="58">
        <v>7</v>
      </c>
      <c r="W46" s="58">
        <v>8</v>
      </c>
      <c r="X46" s="58">
        <v>9</v>
      </c>
      <c r="Y46" s="58">
        <v>10</v>
      </c>
      <c r="Z46" s="58">
        <v>11</v>
      </c>
      <c r="AA46" s="58">
        <v>12</v>
      </c>
      <c r="AB46" s="58">
        <v>13</v>
      </c>
      <c r="AC46" s="58">
        <v>14</v>
      </c>
      <c r="AD46" s="58">
        <v>15</v>
      </c>
      <c r="AE46" s="58">
        <v>16</v>
      </c>
      <c r="AF46" s="58">
        <v>17</v>
      </c>
      <c r="AG46" s="58">
        <v>18</v>
      </c>
      <c r="AH46" s="58">
        <v>19</v>
      </c>
      <c r="AI46" s="58">
        <v>20</v>
      </c>
      <c r="AJ46" s="58">
        <v>21</v>
      </c>
      <c r="AK46" s="58">
        <v>22</v>
      </c>
      <c r="AL46" s="58">
        <v>23</v>
      </c>
      <c r="AM46" s="58">
        <v>24</v>
      </c>
      <c r="AN46" s="58">
        <v>25</v>
      </c>
      <c r="AO46" s="58">
        <v>26</v>
      </c>
      <c r="AP46" s="58">
        <v>27</v>
      </c>
      <c r="AQ46" s="58">
        <v>28</v>
      </c>
      <c r="AR46" s="58">
        <v>29</v>
      </c>
      <c r="AS46" s="58">
        <v>30</v>
      </c>
      <c r="AV46" s="44"/>
      <c r="AW46" s="49"/>
      <c r="AX46" s="49"/>
      <c r="AY46" s="44"/>
      <c r="AZ46" s="44"/>
      <c r="BA46" s="49"/>
      <c r="BB46" s="49"/>
      <c r="BC46" s="44"/>
      <c r="BD46" s="44"/>
      <c r="BE46" s="60">
        <v>1</v>
      </c>
      <c r="BF46" s="60">
        <v>2</v>
      </c>
      <c r="BG46" s="60">
        <v>3</v>
      </c>
      <c r="BH46" s="60">
        <v>4</v>
      </c>
      <c r="BI46" s="60">
        <v>5</v>
      </c>
      <c r="BJ46" s="60">
        <v>6</v>
      </c>
      <c r="BK46" s="60">
        <v>7</v>
      </c>
      <c r="BL46" s="60">
        <v>8</v>
      </c>
      <c r="BM46" s="60">
        <v>9</v>
      </c>
      <c r="BN46" s="60">
        <v>10</v>
      </c>
      <c r="BO46" s="60">
        <v>11</v>
      </c>
      <c r="BP46" s="60">
        <v>12</v>
      </c>
      <c r="BQ46" s="60">
        <v>13</v>
      </c>
      <c r="BR46" s="60">
        <v>14</v>
      </c>
      <c r="BS46" s="60">
        <v>15</v>
      </c>
      <c r="BT46" s="60">
        <v>16</v>
      </c>
      <c r="BU46" s="60">
        <v>17</v>
      </c>
      <c r="BV46" s="60">
        <v>18</v>
      </c>
      <c r="BW46" s="60">
        <v>19</v>
      </c>
      <c r="BX46" s="60">
        <v>20</v>
      </c>
      <c r="BY46" s="60">
        <v>21</v>
      </c>
      <c r="BZ46" s="60">
        <v>22</v>
      </c>
      <c r="CA46" s="60">
        <v>23</v>
      </c>
      <c r="CB46" s="60">
        <v>24</v>
      </c>
      <c r="CC46" s="60">
        <v>25</v>
      </c>
      <c r="CD46" s="60">
        <v>26</v>
      </c>
      <c r="CE46" s="60">
        <v>27</v>
      </c>
      <c r="CF46" s="60">
        <v>28</v>
      </c>
      <c r="CG46" s="61">
        <v>29</v>
      </c>
      <c r="CH46" s="61">
        <v>30</v>
      </c>
      <c r="CI46" s="44"/>
      <c r="CJ46" s="44"/>
      <c r="CK46" s="44"/>
    </row>
    <row r="47" spans="1:89" ht="15.75" thickBot="1">
      <c r="A47" s="44"/>
      <c r="B47" s="45"/>
      <c r="C47" s="45"/>
      <c r="D47" s="46"/>
      <c r="E47" s="46"/>
      <c r="F47" s="44"/>
      <c r="G47" s="44"/>
      <c r="H47" s="44"/>
      <c r="I47" s="44"/>
      <c r="J47" s="44"/>
      <c r="K47" s="44"/>
      <c r="L47" s="44"/>
      <c r="M47" s="44"/>
      <c r="N47" s="44"/>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4"/>
      <c r="AU47" s="48"/>
      <c r="AV47" s="139"/>
      <c r="AW47" s="119"/>
      <c r="AX47" s="119"/>
      <c r="AY47" s="139"/>
      <c r="AZ47" s="139"/>
      <c r="BA47" s="119"/>
      <c r="BB47" s="119"/>
      <c r="BC47" s="139"/>
      <c r="BD47" s="139"/>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4"/>
      <c r="CH47" s="44"/>
      <c r="CI47" s="44"/>
      <c r="CJ47" s="44"/>
      <c r="CK47" s="44"/>
    </row>
    <row r="48" spans="1:89" ht="18.75" thickBot="1">
      <c r="A48" s="44"/>
      <c r="B48" s="45"/>
      <c r="C48" s="62" t="s">
        <v>0</v>
      </c>
      <c r="D48" s="64" t="s">
        <v>45</v>
      </c>
      <c r="E48" s="64"/>
      <c r="F48" s="65"/>
      <c r="G48" s="65"/>
      <c r="H48" s="65"/>
      <c r="I48" s="65"/>
      <c r="J48" s="65"/>
      <c r="K48" s="65"/>
      <c r="L48" s="65"/>
      <c r="M48" s="65"/>
      <c r="N48" s="65"/>
      <c r="O48" s="66"/>
      <c r="P48" s="92"/>
      <c r="Q48" s="93"/>
      <c r="R48" s="93"/>
      <c r="S48" s="93"/>
      <c r="T48" s="93"/>
      <c r="U48" s="93"/>
      <c r="V48" s="93"/>
      <c r="W48" s="95"/>
      <c r="X48" s="96"/>
      <c r="Y48" s="93"/>
      <c r="Z48" s="93"/>
      <c r="AA48" s="93"/>
      <c r="AB48" s="95"/>
      <c r="AC48" s="92"/>
      <c r="AD48" s="93"/>
      <c r="AE48" s="93"/>
      <c r="AF48" s="95"/>
      <c r="AG48" s="92"/>
      <c r="AH48" s="93"/>
      <c r="AI48" s="93"/>
      <c r="AJ48" s="93"/>
      <c r="AK48" s="98"/>
      <c r="AL48" s="93"/>
      <c r="AM48" s="99"/>
      <c r="AN48" s="125"/>
      <c r="AO48" s="124"/>
      <c r="AP48" s="126"/>
      <c r="AQ48" s="125"/>
      <c r="AR48" s="127"/>
      <c r="AS48" s="127"/>
      <c r="AT48" s="50">
        <f>SUM(P48:AS48)</f>
        <v>0</v>
      </c>
      <c r="AV48" s="139"/>
      <c r="AW48" s="100">
        <f>(AT48/AU52)</f>
        <v>0</v>
      </c>
      <c r="AX48" s="329">
        <f>SUM(AW48:AW49)</f>
        <v>0.14000000000000001</v>
      </c>
      <c r="AY48" s="139"/>
      <c r="AZ48" s="139"/>
      <c r="BA48" s="103">
        <v>0</v>
      </c>
      <c r="BB48" s="329">
        <f>SUM(BA48:BA49)</f>
        <v>0.28999999999999998</v>
      </c>
      <c r="BC48" s="139"/>
      <c r="BD48" s="139"/>
      <c r="BE48" s="321">
        <f>(P53/P54)</f>
        <v>7</v>
      </c>
      <c r="BF48" s="321">
        <f t="shared" ref="BF48:CF48" si="7">(Q53/Q54)</f>
        <v>6</v>
      </c>
      <c r="BG48" s="321">
        <f t="shared" si="7"/>
        <v>5</v>
      </c>
      <c r="BH48" s="321">
        <f t="shared" si="7"/>
        <v>6</v>
      </c>
      <c r="BI48" s="321">
        <f t="shared" si="7"/>
        <v>5</v>
      </c>
      <c r="BJ48" s="321">
        <f t="shared" si="7"/>
        <v>7</v>
      </c>
      <c r="BK48" s="321">
        <f t="shared" si="7"/>
        <v>6</v>
      </c>
      <c r="BL48" s="321">
        <f t="shared" si="7"/>
        <v>8</v>
      </c>
      <c r="BM48" s="321" t="e">
        <f t="shared" si="7"/>
        <v>#DIV/0!</v>
      </c>
      <c r="BN48" s="321">
        <f t="shared" si="7"/>
        <v>4</v>
      </c>
      <c r="BO48" s="321">
        <f t="shared" si="7"/>
        <v>6</v>
      </c>
      <c r="BP48" s="321">
        <f t="shared" si="7"/>
        <v>10</v>
      </c>
      <c r="BQ48" s="321">
        <f t="shared" si="7"/>
        <v>8</v>
      </c>
      <c r="BR48" s="321">
        <f t="shared" si="7"/>
        <v>8</v>
      </c>
      <c r="BS48" s="321">
        <f t="shared" si="7"/>
        <v>8</v>
      </c>
      <c r="BT48" s="321">
        <f t="shared" si="7"/>
        <v>6</v>
      </c>
      <c r="BU48" s="321">
        <f t="shared" si="7"/>
        <v>6</v>
      </c>
      <c r="BV48" s="321">
        <f t="shared" si="7"/>
        <v>6</v>
      </c>
      <c r="BW48" s="321">
        <f t="shared" si="7"/>
        <v>6</v>
      </c>
      <c r="BX48" s="321">
        <f t="shared" si="7"/>
        <v>5</v>
      </c>
      <c r="BY48" s="321">
        <f t="shared" si="7"/>
        <v>4</v>
      </c>
      <c r="BZ48" s="321" t="e">
        <f t="shared" si="7"/>
        <v>#DIV/0!</v>
      </c>
      <c r="CA48" s="321">
        <f t="shared" si="7"/>
        <v>6</v>
      </c>
      <c r="CB48" s="321" t="e">
        <f t="shared" si="7"/>
        <v>#DIV/0!</v>
      </c>
      <c r="CC48" s="321">
        <f t="shared" si="7"/>
        <v>6</v>
      </c>
      <c r="CD48" s="321">
        <f t="shared" si="7"/>
        <v>8</v>
      </c>
      <c r="CE48" s="321">
        <f t="shared" si="7"/>
        <v>8</v>
      </c>
      <c r="CF48" s="321">
        <f t="shared" si="7"/>
        <v>7</v>
      </c>
      <c r="CG48" s="326"/>
      <c r="CH48" s="326"/>
      <c r="CI48" s="44"/>
      <c r="CJ48" s="44"/>
      <c r="CK48" s="44"/>
    </row>
    <row r="49" spans="1:89" ht="18.75" thickBot="1">
      <c r="A49" s="44"/>
      <c r="B49" s="45"/>
      <c r="C49" s="62" t="s">
        <v>1</v>
      </c>
      <c r="D49" s="64" t="s">
        <v>44</v>
      </c>
      <c r="E49" s="64"/>
      <c r="F49" s="65"/>
      <c r="G49" s="65"/>
      <c r="H49" s="65"/>
      <c r="I49" s="65"/>
      <c r="J49" s="65"/>
      <c r="K49" s="65"/>
      <c r="L49" s="65"/>
      <c r="M49" s="65"/>
      <c r="N49" s="65"/>
      <c r="O49" s="66"/>
      <c r="P49" s="82"/>
      <c r="Q49" s="83"/>
      <c r="R49" s="84">
        <v>0.5</v>
      </c>
      <c r="S49" s="83"/>
      <c r="T49" s="84">
        <v>0.5</v>
      </c>
      <c r="U49" s="83"/>
      <c r="V49" s="83"/>
      <c r="W49" s="88"/>
      <c r="X49" s="86"/>
      <c r="Y49" s="84">
        <v>1</v>
      </c>
      <c r="Z49" s="83"/>
      <c r="AA49" s="83"/>
      <c r="AB49" s="88"/>
      <c r="AC49" s="82"/>
      <c r="AD49" s="83"/>
      <c r="AE49" s="83"/>
      <c r="AF49" s="88"/>
      <c r="AG49" s="82"/>
      <c r="AH49" s="83"/>
      <c r="AI49" s="84">
        <v>0.5</v>
      </c>
      <c r="AJ49" s="84">
        <v>1</v>
      </c>
      <c r="AK49" s="89"/>
      <c r="AL49" s="83"/>
      <c r="AM49" s="90"/>
      <c r="AN49" s="138"/>
      <c r="AO49" s="134"/>
      <c r="AP49" s="140"/>
      <c r="AQ49" s="138"/>
      <c r="AR49" s="127"/>
      <c r="AS49" s="127"/>
      <c r="AT49" s="50">
        <f>SUM(P49:AS49)</f>
        <v>3.5</v>
      </c>
      <c r="AV49" s="139"/>
      <c r="AW49" s="91">
        <f>(AT49/AU52)</f>
        <v>0.14000000000000001</v>
      </c>
      <c r="AX49" s="330"/>
      <c r="AY49" s="139"/>
      <c r="AZ49" s="139"/>
      <c r="BA49" s="101">
        <v>0.28999999999999998</v>
      </c>
      <c r="BB49" s="330"/>
      <c r="BC49" s="139"/>
      <c r="BD49" s="139"/>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7"/>
      <c r="CH49" s="327"/>
      <c r="CI49" s="44"/>
      <c r="CJ49" s="44"/>
      <c r="CK49" s="44"/>
    </row>
    <row r="50" spans="1:89" ht="18.75" thickBot="1">
      <c r="A50" s="44"/>
      <c r="B50" s="45"/>
      <c r="C50" s="62" t="s">
        <v>2</v>
      </c>
      <c r="D50" s="64" t="s">
        <v>43</v>
      </c>
      <c r="E50" s="64"/>
      <c r="F50" s="65"/>
      <c r="G50" s="65"/>
      <c r="H50" s="65"/>
      <c r="I50" s="65"/>
      <c r="J50" s="65"/>
      <c r="K50" s="65"/>
      <c r="L50" s="65"/>
      <c r="M50" s="65"/>
      <c r="N50" s="65"/>
      <c r="O50" s="85">
        <v>1</v>
      </c>
      <c r="P50" s="87">
        <v>0.5</v>
      </c>
      <c r="Q50" s="84">
        <v>1</v>
      </c>
      <c r="R50" s="84">
        <v>0.5</v>
      </c>
      <c r="S50" s="84">
        <v>1</v>
      </c>
      <c r="T50" s="84">
        <v>0.5</v>
      </c>
      <c r="U50" s="84">
        <v>0.5</v>
      </c>
      <c r="V50" s="84">
        <v>1</v>
      </c>
      <c r="W50" s="88"/>
      <c r="X50" s="86"/>
      <c r="Y50" s="83"/>
      <c r="Z50" s="84">
        <v>1</v>
      </c>
      <c r="AA50" s="83"/>
      <c r="AB50" s="88"/>
      <c r="AC50" s="82"/>
      <c r="AD50" s="83"/>
      <c r="AE50" s="84">
        <v>1</v>
      </c>
      <c r="AF50" s="85">
        <v>1</v>
      </c>
      <c r="AG50" s="87">
        <v>1</v>
      </c>
      <c r="AH50" s="141">
        <v>1</v>
      </c>
      <c r="AI50" s="84">
        <v>0.5</v>
      </c>
      <c r="AJ50" s="83"/>
      <c r="AK50" s="89"/>
      <c r="AL50" s="84">
        <v>1</v>
      </c>
      <c r="AM50" s="90"/>
      <c r="AN50" s="87">
        <v>1</v>
      </c>
      <c r="AO50" s="134"/>
      <c r="AP50" s="140"/>
      <c r="AQ50" s="87">
        <v>0.5</v>
      </c>
      <c r="AR50" s="127"/>
      <c r="AS50" s="127"/>
      <c r="AT50" s="50">
        <f>SUM(P50:AS50)</f>
        <v>13</v>
      </c>
      <c r="AV50" s="139"/>
      <c r="AW50" s="91">
        <f>(AT50/AU52)</f>
        <v>0.52</v>
      </c>
      <c r="AX50" s="142"/>
      <c r="AY50" s="139"/>
      <c r="AZ50" s="139"/>
      <c r="BA50" s="101"/>
      <c r="BB50" s="142"/>
      <c r="BC50" s="139"/>
      <c r="BD50" s="139"/>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7"/>
      <c r="CH50" s="327"/>
      <c r="CI50" s="44"/>
      <c r="CJ50" s="44"/>
      <c r="CK50" s="44"/>
    </row>
    <row r="51" spans="1:89" ht="18.75" thickBot="1">
      <c r="A51" s="44"/>
      <c r="B51" s="45"/>
      <c r="C51" s="62" t="s">
        <v>3</v>
      </c>
      <c r="D51" s="64" t="s">
        <v>42</v>
      </c>
      <c r="E51" s="64"/>
      <c r="F51" s="65"/>
      <c r="G51" s="65"/>
      <c r="H51" s="65"/>
      <c r="I51" s="65"/>
      <c r="J51" s="65"/>
      <c r="K51" s="65"/>
      <c r="L51" s="65"/>
      <c r="M51" s="65"/>
      <c r="N51" s="65"/>
      <c r="O51" s="137"/>
      <c r="P51" s="67">
        <v>0.5</v>
      </c>
      <c r="Q51" s="71"/>
      <c r="R51" s="71"/>
      <c r="S51" s="71"/>
      <c r="T51" s="71"/>
      <c r="U51" s="68">
        <v>0.5</v>
      </c>
      <c r="V51" s="71"/>
      <c r="W51" s="78">
        <v>1</v>
      </c>
      <c r="X51" s="129"/>
      <c r="Y51" s="71"/>
      <c r="Z51" s="71"/>
      <c r="AA51" s="71"/>
      <c r="AB51" s="78">
        <v>1</v>
      </c>
      <c r="AC51" s="67">
        <v>1</v>
      </c>
      <c r="AD51" s="68">
        <v>1</v>
      </c>
      <c r="AE51" s="71"/>
      <c r="AF51" s="75"/>
      <c r="AG51" s="128"/>
      <c r="AH51" s="71"/>
      <c r="AI51" s="71"/>
      <c r="AJ51" s="71"/>
      <c r="AK51" s="79"/>
      <c r="AL51" s="71"/>
      <c r="AM51" s="80"/>
      <c r="AN51" s="130"/>
      <c r="AO51" s="68">
        <v>1</v>
      </c>
      <c r="AP51" s="78">
        <v>1</v>
      </c>
      <c r="AQ51" s="67">
        <v>0.5</v>
      </c>
      <c r="AR51" s="127"/>
      <c r="AS51" s="127"/>
      <c r="AT51" s="50">
        <f>SUM(P51:AS51)</f>
        <v>7.5</v>
      </c>
      <c r="AV51" s="139"/>
      <c r="AW51" s="76">
        <f>(AT51/AU52)</f>
        <v>0.3</v>
      </c>
      <c r="AX51" s="331">
        <f>SUM(AW51:AW52)</f>
        <v>0.33999999999999997</v>
      </c>
      <c r="AY51" s="139"/>
      <c r="AZ51" s="139"/>
      <c r="BA51" s="77">
        <v>0.56999999999999995</v>
      </c>
      <c r="BB51" s="331">
        <f>SUM(BA51:BA52)</f>
        <v>0.71</v>
      </c>
      <c r="BC51" s="139"/>
      <c r="BD51" s="139"/>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7"/>
      <c r="CH51" s="327"/>
      <c r="CI51" s="44"/>
      <c r="CJ51" s="44"/>
      <c r="CK51" s="44"/>
    </row>
    <row r="52" spans="1:89" ht="18.75" thickBot="1">
      <c r="A52" s="44"/>
      <c r="B52" s="45"/>
      <c r="C52" s="62" t="s">
        <v>4</v>
      </c>
      <c r="D52" s="64" t="s">
        <v>41</v>
      </c>
      <c r="E52" s="64"/>
      <c r="F52" s="65"/>
      <c r="G52" s="65"/>
      <c r="H52" s="65"/>
      <c r="I52" s="65"/>
      <c r="J52" s="65"/>
      <c r="K52" s="65"/>
      <c r="L52" s="65"/>
      <c r="M52" s="65"/>
      <c r="N52" s="65"/>
      <c r="O52" s="66"/>
      <c r="P52" s="128"/>
      <c r="Q52" s="71"/>
      <c r="R52" s="71"/>
      <c r="S52" s="71"/>
      <c r="T52" s="71"/>
      <c r="U52" s="71"/>
      <c r="V52" s="71"/>
      <c r="W52" s="75"/>
      <c r="X52" s="129"/>
      <c r="Y52" s="71"/>
      <c r="Z52" s="71"/>
      <c r="AA52" s="68">
        <v>1</v>
      </c>
      <c r="AB52" s="75"/>
      <c r="AC52" s="128"/>
      <c r="AD52" s="71"/>
      <c r="AE52" s="71"/>
      <c r="AF52" s="75"/>
      <c r="AG52" s="128"/>
      <c r="AH52" s="71"/>
      <c r="AI52" s="71"/>
      <c r="AJ52" s="71"/>
      <c r="AK52" s="79"/>
      <c r="AL52" s="71"/>
      <c r="AM52" s="80"/>
      <c r="AN52" s="130"/>
      <c r="AO52" s="133"/>
      <c r="AP52" s="131"/>
      <c r="AQ52" s="130"/>
      <c r="AR52" s="127"/>
      <c r="AS52" s="127"/>
      <c r="AT52" s="50">
        <f>SUM(P52:AS52)</f>
        <v>1</v>
      </c>
      <c r="AU52" s="59">
        <f>SUM(AT47:AT52)</f>
        <v>25</v>
      </c>
      <c r="AV52" s="139"/>
      <c r="AW52" s="76">
        <f>(AT52/AU52)</f>
        <v>0.04</v>
      </c>
      <c r="AX52" s="333"/>
      <c r="AY52" s="139"/>
      <c r="AZ52" s="139"/>
      <c r="BA52" s="77">
        <v>0.14000000000000001</v>
      </c>
      <c r="BB52" s="333"/>
      <c r="BC52" s="139"/>
      <c r="BD52" s="139"/>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8"/>
      <c r="CH52" s="328"/>
      <c r="CI52" s="44"/>
      <c r="CJ52" s="44"/>
      <c r="CK52" s="44"/>
    </row>
    <row r="53" spans="1:89" hidden="1">
      <c r="A53" s="44"/>
      <c r="B53" s="45"/>
      <c r="C53" s="104"/>
      <c r="D53" s="105"/>
      <c r="E53" s="105"/>
      <c r="F53" s="106"/>
      <c r="G53" s="106"/>
      <c r="H53" s="106"/>
      <c r="I53" s="106"/>
      <c r="J53" s="106"/>
      <c r="K53" s="106"/>
      <c r="L53" s="106"/>
      <c r="M53" s="106"/>
      <c r="N53" s="106"/>
      <c r="O53" s="107">
        <v>6</v>
      </c>
      <c r="P53" s="107">
        <v>14</v>
      </c>
      <c r="Q53" s="107">
        <v>6</v>
      </c>
      <c r="R53" s="107">
        <v>10</v>
      </c>
      <c r="S53" s="107">
        <v>6</v>
      </c>
      <c r="T53" s="107">
        <v>10</v>
      </c>
      <c r="U53" s="107">
        <v>14</v>
      </c>
      <c r="V53" s="107">
        <v>6</v>
      </c>
      <c r="W53" s="107">
        <v>8</v>
      </c>
      <c r="X53" s="107"/>
      <c r="Y53" s="107">
        <v>4</v>
      </c>
      <c r="Z53" s="107">
        <v>6</v>
      </c>
      <c r="AA53" s="107">
        <v>10</v>
      </c>
      <c r="AB53" s="107">
        <v>8</v>
      </c>
      <c r="AC53" s="107">
        <v>8</v>
      </c>
      <c r="AD53" s="107">
        <v>8</v>
      </c>
      <c r="AE53" s="107">
        <v>6</v>
      </c>
      <c r="AF53" s="107">
        <v>6</v>
      </c>
      <c r="AG53" s="107">
        <v>6</v>
      </c>
      <c r="AH53" s="107">
        <v>6</v>
      </c>
      <c r="AI53" s="107">
        <v>10</v>
      </c>
      <c r="AJ53" s="107">
        <v>4</v>
      </c>
      <c r="AK53" s="107"/>
      <c r="AL53" s="107">
        <v>6</v>
      </c>
      <c r="AM53" s="107"/>
      <c r="AN53" s="107">
        <v>6</v>
      </c>
      <c r="AO53" s="107">
        <v>8</v>
      </c>
      <c r="AP53" s="107">
        <v>8</v>
      </c>
      <c r="AQ53" s="107">
        <v>14</v>
      </c>
      <c r="AR53" s="135"/>
      <c r="AS53" s="135"/>
      <c r="AV53" s="139"/>
      <c r="AW53" s="143"/>
      <c r="AX53" s="144"/>
      <c r="AY53" s="139"/>
      <c r="AZ53" s="139"/>
      <c r="BA53" s="145"/>
      <c r="BB53" s="144"/>
      <c r="BC53" s="139"/>
      <c r="BD53" s="139"/>
      <c r="BE53" s="112"/>
      <c r="BF53" s="112"/>
      <c r="BG53" s="112"/>
      <c r="BH53" s="112"/>
      <c r="BI53" s="112"/>
      <c r="BJ53" s="112"/>
      <c r="BK53" s="112"/>
      <c r="BL53" s="112"/>
      <c r="BM53" s="113"/>
      <c r="BN53" s="112"/>
      <c r="BO53" s="112"/>
      <c r="BP53" s="112"/>
      <c r="BQ53" s="112"/>
      <c r="BR53" s="112"/>
      <c r="BS53" s="112"/>
      <c r="BT53" s="112"/>
      <c r="BU53" s="112"/>
      <c r="BV53" s="112"/>
      <c r="BW53" s="112"/>
      <c r="BX53" s="112"/>
      <c r="BY53" s="112"/>
      <c r="BZ53" s="113"/>
      <c r="CA53" s="112"/>
      <c r="CB53" s="113"/>
      <c r="CC53" s="112"/>
      <c r="CD53" s="112"/>
      <c r="CE53" s="112"/>
      <c r="CF53" s="112"/>
      <c r="CG53" s="114"/>
      <c r="CH53" s="114"/>
      <c r="CI53" s="44"/>
      <c r="CJ53" s="44"/>
      <c r="CK53" s="44"/>
    </row>
    <row r="54" spans="1:89" ht="15.75" hidden="1" thickBot="1">
      <c r="A54" s="44"/>
      <c r="B54" s="45"/>
      <c r="C54" s="104"/>
      <c r="D54" s="105"/>
      <c r="E54" s="105"/>
      <c r="F54" s="106"/>
      <c r="G54" s="106"/>
      <c r="H54" s="106"/>
      <c r="I54" s="106"/>
      <c r="J54" s="106"/>
      <c r="K54" s="106"/>
      <c r="L54" s="106"/>
      <c r="M54" s="106"/>
      <c r="N54" s="106"/>
      <c r="O54" s="107">
        <v>1</v>
      </c>
      <c r="P54" s="107">
        <v>2</v>
      </c>
      <c r="Q54" s="107">
        <v>1</v>
      </c>
      <c r="R54" s="107">
        <v>2</v>
      </c>
      <c r="S54" s="107">
        <v>1</v>
      </c>
      <c r="T54" s="107">
        <v>2</v>
      </c>
      <c r="U54" s="107">
        <v>2</v>
      </c>
      <c r="V54" s="107">
        <v>1</v>
      </c>
      <c r="W54" s="107">
        <v>1</v>
      </c>
      <c r="X54" s="107"/>
      <c r="Y54" s="107">
        <v>1</v>
      </c>
      <c r="Z54" s="107">
        <v>1</v>
      </c>
      <c r="AA54" s="107">
        <v>1</v>
      </c>
      <c r="AB54" s="107">
        <v>1</v>
      </c>
      <c r="AC54" s="107">
        <v>1</v>
      </c>
      <c r="AD54" s="107">
        <v>1</v>
      </c>
      <c r="AE54" s="107">
        <v>1</v>
      </c>
      <c r="AF54" s="107">
        <v>1</v>
      </c>
      <c r="AG54" s="107">
        <v>1</v>
      </c>
      <c r="AH54" s="107">
        <v>1</v>
      </c>
      <c r="AI54" s="107">
        <v>2</v>
      </c>
      <c r="AJ54" s="107">
        <v>1</v>
      </c>
      <c r="AK54" s="107"/>
      <c r="AL54" s="107">
        <v>1</v>
      </c>
      <c r="AM54" s="107"/>
      <c r="AN54" s="107">
        <v>1</v>
      </c>
      <c r="AO54" s="107">
        <v>1</v>
      </c>
      <c r="AP54" s="107">
        <v>1</v>
      </c>
      <c r="AQ54" s="107">
        <v>2</v>
      </c>
      <c r="AR54" s="135"/>
      <c r="AS54" s="135"/>
      <c r="AV54" s="139"/>
      <c r="AW54" s="143"/>
      <c r="AX54" s="144"/>
      <c r="AY54" s="139"/>
      <c r="AZ54" s="139"/>
      <c r="BA54" s="145"/>
      <c r="BB54" s="144"/>
      <c r="BC54" s="139"/>
      <c r="BD54" s="139"/>
      <c r="BE54" s="112"/>
      <c r="BF54" s="112"/>
      <c r="BG54" s="112"/>
      <c r="BH54" s="112"/>
      <c r="BI54" s="112"/>
      <c r="BJ54" s="112"/>
      <c r="BK54" s="112"/>
      <c r="BL54" s="112"/>
      <c r="BM54" s="113"/>
      <c r="BN54" s="112"/>
      <c r="BO54" s="112"/>
      <c r="BP54" s="112"/>
      <c r="BQ54" s="112"/>
      <c r="BR54" s="112"/>
      <c r="BS54" s="112"/>
      <c r="BT54" s="112"/>
      <c r="BU54" s="112"/>
      <c r="BV54" s="112"/>
      <c r="BW54" s="112"/>
      <c r="BX54" s="112"/>
      <c r="BY54" s="112"/>
      <c r="BZ54" s="113"/>
      <c r="CA54" s="112"/>
      <c r="CB54" s="113"/>
      <c r="CC54" s="112"/>
      <c r="CD54" s="112"/>
      <c r="CE54" s="112"/>
      <c r="CF54" s="112"/>
      <c r="CG54" s="114"/>
      <c r="CH54" s="114"/>
      <c r="CI54" s="44"/>
      <c r="CJ54" s="44"/>
      <c r="CK54" s="44"/>
    </row>
    <row r="55" spans="1:89" ht="15.75" thickBot="1">
      <c r="A55" s="44"/>
      <c r="B55" s="45"/>
      <c r="C55" s="115"/>
      <c r="D55" s="116"/>
      <c r="E55" s="116"/>
      <c r="F55" s="117"/>
      <c r="G55" s="117"/>
      <c r="H55" s="117"/>
      <c r="I55" s="117"/>
      <c r="J55" s="117"/>
      <c r="K55" s="117"/>
      <c r="L55" s="117"/>
      <c r="M55" s="117"/>
      <c r="N55" s="117"/>
      <c r="O55" s="118">
        <f t="shared" ref="O55:AS55" si="8">(O53/O54)</f>
        <v>6</v>
      </c>
      <c r="P55" s="118">
        <f t="shared" si="8"/>
        <v>7</v>
      </c>
      <c r="Q55" s="118">
        <f t="shared" si="8"/>
        <v>6</v>
      </c>
      <c r="R55" s="118">
        <f t="shared" si="8"/>
        <v>5</v>
      </c>
      <c r="S55" s="118">
        <f t="shared" si="8"/>
        <v>6</v>
      </c>
      <c r="T55" s="118">
        <f t="shared" si="8"/>
        <v>5</v>
      </c>
      <c r="U55" s="118">
        <f t="shared" si="8"/>
        <v>7</v>
      </c>
      <c r="V55" s="118">
        <f t="shared" si="8"/>
        <v>6</v>
      </c>
      <c r="W55" s="118">
        <f t="shared" si="8"/>
        <v>8</v>
      </c>
      <c r="X55" s="118" t="e">
        <f t="shared" si="8"/>
        <v>#DIV/0!</v>
      </c>
      <c r="Y55" s="118">
        <f t="shared" si="8"/>
        <v>4</v>
      </c>
      <c r="Z55" s="118">
        <f t="shared" si="8"/>
        <v>6</v>
      </c>
      <c r="AA55" s="118">
        <f t="shared" si="8"/>
        <v>10</v>
      </c>
      <c r="AB55" s="118">
        <f t="shared" si="8"/>
        <v>8</v>
      </c>
      <c r="AC55" s="118">
        <f t="shared" si="8"/>
        <v>8</v>
      </c>
      <c r="AD55" s="118">
        <f t="shared" si="8"/>
        <v>8</v>
      </c>
      <c r="AE55" s="118">
        <f t="shared" si="8"/>
        <v>6</v>
      </c>
      <c r="AF55" s="118">
        <f t="shared" si="8"/>
        <v>6</v>
      </c>
      <c r="AG55" s="118">
        <f t="shared" si="8"/>
        <v>6</v>
      </c>
      <c r="AH55" s="118">
        <f t="shared" si="8"/>
        <v>6</v>
      </c>
      <c r="AI55" s="118">
        <f t="shared" si="8"/>
        <v>5</v>
      </c>
      <c r="AJ55" s="118">
        <f t="shared" si="8"/>
        <v>4</v>
      </c>
      <c r="AK55" s="118" t="e">
        <f t="shared" si="8"/>
        <v>#DIV/0!</v>
      </c>
      <c r="AL55" s="118">
        <f t="shared" si="8"/>
        <v>6</v>
      </c>
      <c r="AM55" s="118" t="e">
        <f t="shared" si="8"/>
        <v>#DIV/0!</v>
      </c>
      <c r="AN55" s="118">
        <f t="shared" si="8"/>
        <v>6</v>
      </c>
      <c r="AO55" s="118">
        <f t="shared" si="8"/>
        <v>8</v>
      </c>
      <c r="AP55" s="118">
        <f t="shared" si="8"/>
        <v>8</v>
      </c>
      <c r="AQ55" s="118">
        <f t="shared" si="8"/>
        <v>7</v>
      </c>
      <c r="AR55" s="118" t="e">
        <f t="shared" si="8"/>
        <v>#DIV/0!</v>
      </c>
      <c r="AS55" s="118" t="e">
        <f t="shared" si="8"/>
        <v>#DIV/0!</v>
      </c>
      <c r="AV55" s="139"/>
      <c r="AW55" s="119"/>
      <c r="AX55" s="120"/>
      <c r="AY55" s="139"/>
      <c r="AZ55" s="139"/>
      <c r="BA55" s="145"/>
      <c r="BB55" s="144"/>
      <c r="BC55" s="139"/>
      <c r="BD55" s="139"/>
      <c r="BE55" s="112"/>
      <c r="BF55" s="112"/>
      <c r="BG55" s="112"/>
      <c r="BH55" s="112"/>
      <c r="BI55" s="112"/>
      <c r="BJ55" s="112"/>
      <c r="BK55" s="112"/>
      <c r="BL55" s="112"/>
      <c r="BM55" s="113"/>
      <c r="BN55" s="112"/>
      <c r="BO55" s="112"/>
      <c r="BP55" s="112"/>
      <c r="BQ55" s="112"/>
      <c r="BR55" s="112"/>
      <c r="BS55" s="112"/>
      <c r="BT55" s="112"/>
      <c r="BU55" s="112"/>
      <c r="BV55" s="112"/>
      <c r="BW55" s="112"/>
      <c r="BX55" s="112"/>
      <c r="BY55" s="112"/>
      <c r="BZ55" s="113"/>
      <c r="CA55" s="112"/>
      <c r="CB55" s="113"/>
      <c r="CC55" s="112"/>
      <c r="CD55" s="112"/>
      <c r="CE55" s="112"/>
      <c r="CF55" s="112"/>
      <c r="CG55" s="114"/>
      <c r="CH55" s="114"/>
      <c r="CI55" s="44"/>
      <c r="CJ55" s="44"/>
      <c r="CK55" s="44"/>
    </row>
    <row r="56" spans="1:89">
      <c r="A56" s="44"/>
      <c r="B56" s="45"/>
      <c r="C56" s="45"/>
      <c r="D56" s="46"/>
      <c r="E56" s="46"/>
      <c r="F56" s="44"/>
      <c r="G56" s="44"/>
      <c r="H56" s="44"/>
      <c r="I56" s="44"/>
      <c r="J56" s="44"/>
      <c r="K56" s="44"/>
      <c r="L56" s="44"/>
      <c r="M56" s="44"/>
      <c r="N56" s="44"/>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4"/>
      <c r="AU56" s="48"/>
      <c r="AV56" s="139"/>
      <c r="AW56" s="119"/>
      <c r="AX56" s="119"/>
      <c r="AY56" s="139"/>
      <c r="AZ56" s="139"/>
      <c r="BA56" s="119"/>
      <c r="BB56" s="119"/>
      <c r="BC56" s="139"/>
      <c r="BD56" s="139"/>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4"/>
      <c r="CH56" s="44"/>
      <c r="CI56" s="44"/>
      <c r="CJ56" s="44"/>
      <c r="CK56" s="44"/>
    </row>
    <row r="57" spans="1:89">
      <c r="A57" s="44"/>
      <c r="B57" s="45"/>
      <c r="C57" s="45"/>
      <c r="D57" s="46"/>
      <c r="E57" s="46"/>
      <c r="F57" s="44"/>
      <c r="G57" s="44"/>
      <c r="H57" s="44"/>
      <c r="I57" s="44"/>
      <c r="J57" s="44"/>
      <c r="K57" s="44"/>
      <c r="L57" s="44"/>
      <c r="M57" s="44"/>
      <c r="N57" s="44"/>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4"/>
      <c r="AU57" s="48"/>
      <c r="AV57" s="139"/>
      <c r="AW57" s="119"/>
      <c r="AX57" s="119"/>
      <c r="AY57" s="139"/>
      <c r="AZ57" s="139"/>
      <c r="BA57" s="119"/>
      <c r="BB57" s="119"/>
      <c r="BC57" s="139"/>
      <c r="BD57" s="139"/>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4"/>
      <c r="CH57" s="44"/>
      <c r="CI57" s="44"/>
      <c r="CJ57" s="44"/>
      <c r="CK57" s="44"/>
    </row>
    <row r="58" spans="1:89">
      <c r="A58" s="44"/>
      <c r="B58" s="45"/>
      <c r="C58" s="45"/>
      <c r="D58" s="46"/>
      <c r="E58" s="46"/>
      <c r="F58" s="44"/>
      <c r="G58" s="44"/>
      <c r="H58" s="44"/>
      <c r="I58" s="44"/>
      <c r="J58" s="44"/>
      <c r="K58" s="44"/>
      <c r="L58" s="44"/>
      <c r="M58" s="44"/>
      <c r="N58" s="44"/>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4"/>
      <c r="AU58" s="48"/>
      <c r="AV58" s="139"/>
      <c r="AW58" s="119"/>
      <c r="AX58" s="119"/>
      <c r="AY58" s="139"/>
      <c r="AZ58" s="139"/>
      <c r="BA58" s="119"/>
      <c r="BB58" s="119"/>
      <c r="BC58" s="139"/>
      <c r="BD58" s="139"/>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4"/>
      <c r="CH58" s="44"/>
      <c r="CI58" s="44"/>
      <c r="CJ58" s="44"/>
      <c r="CK58" s="44"/>
    </row>
    <row r="59" spans="1:89" ht="15.75" thickBot="1">
      <c r="A59" s="44"/>
      <c r="B59" s="45"/>
      <c r="C59" s="45"/>
      <c r="D59" s="46"/>
      <c r="E59" s="46"/>
      <c r="F59" s="44"/>
      <c r="G59" s="44"/>
      <c r="H59" s="44"/>
      <c r="I59" s="44"/>
      <c r="J59" s="44"/>
      <c r="K59" s="44"/>
      <c r="L59" s="44"/>
      <c r="M59" s="44"/>
      <c r="N59" s="44"/>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4"/>
      <c r="AU59" s="48"/>
      <c r="AV59" s="139"/>
      <c r="AW59" s="119"/>
      <c r="AX59" s="119"/>
      <c r="AY59" s="139"/>
      <c r="AZ59" s="139"/>
      <c r="BA59" s="119"/>
      <c r="BB59" s="119"/>
      <c r="BC59" s="139"/>
      <c r="BD59" s="139"/>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4"/>
      <c r="CH59" s="44"/>
      <c r="CI59" s="44"/>
      <c r="CJ59" s="44"/>
      <c r="CK59" s="44"/>
    </row>
    <row r="60" spans="1:89" ht="15" customHeight="1" thickBot="1">
      <c r="A60" s="44"/>
      <c r="B60" s="45"/>
      <c r="C60" s="45"/>
      <c r="D60" s="46"/>
      <c r="E60" s="46"/>
      <c r="F60" s="44"/>
      <c r="G60" s="44"/>
      <c r="H60" s="44"/>
      <c r="I60" s="44"/>
      <c r="J60" s="44"/>
      <c r="K60" s="44"/>
      <c r="L60" s="44"/>
      <c r="M60" s="44"/>
      <c r="N60" s="44"/>
      <c r="O60" s="47"/>
      <c r="P60" s="360" t="s">
        <v>73</v>
      </c>
      <c r="Q60" s="361"/>
      <c r="R60" s="361"/>
      <c r="S60" s="361"/>
      <c r="T60" s="361"/>
      <c r="U60" s="361"/>
      <c r="V60" s="361"/>
      <c r="W60" s="362"/>
      <c r="X60" s="363" t="s">
        <v>74</v>
      </c>
      <c r="Y60" s="364"/>
      <c r="Z60" s="364"/>
      <c r="AA60" s="364"/>
      <c r="AB60" s="365"/>
      <c r="AC60" s="366" t="s">
        <v>75</v>
      </c>
      <c r="AD60" s="367"/>
      <c r="AE60" s="367"/>
      <c r="AF60" s="368"/>
      <c r="AG60" s="369" t="s">
        <v>76</v>
      </c>
      <c r="AH60" s="370"/>
      <c r="AI60" s="370"/>
      <c r="AJ60" s="370"/>
      <c r="AK60" s="370"/>
      <c r="AL60" s="370"/>
      <c r="AM60" s="371"/>
      <c r="AN60" s="372" t="s">
        <v>77</v>
      </c>
      <c r="AO60" s="373"/>
      <c r="AP60" s="373"/>
      <c r="AQ60" s="374"/>
      <c r="AR60" s="47"/>
      <c r="AS60" s="47"/>
      <c r="AT60" s="44"/>
      <c r="AU60" s="48"/>
      <c r="AV60" s="44"/>
      <c r="AW60" s="49"/>
      <c r="AX60" s="49"/>
      <c r="AY60" s="44"/>
      <c r="AZ60" s="44"/>
      <c r="BA60" s="44"/>
      <c r="BB60" s="44"/>
      <c r="BC60" s="44"/>
      <c r="BD60" s="44"/>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4"/>
      <c r="CH60" s="44"/>
      <c r="CI60" s="44"/>
      <c r="CJ60" s="44"/>
      <c r="CK60" s="44"/>
    </row>
    <row r="61" spans="1:89" ht="15.75" thickBot="1">
      <c r="A61" s="44"/>
      <c r="B61" s="45"/>
      <c r="C61" s="45"/>
      <c r="D61" s="46"/>
      <c r="E61" s="46"/>
      <c r="F61" s="44"/>
      <c r="G61" s="44"/>
      <c r="H61" s="44"/>
      <c r="I61" s="44"/>
      <c r="J61" s="44"/>
      <c r="K61" s="44"/>
      <c r="L61" s="44"/>
      <c r="M61" s="44"/>
      <c r="N61" s="44"/>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4"/>
      <c r="AU61" s="48"/>
      <c r="AV61" s="139"/>
      <c r="AW61" s="119"/>
      <c r="AX61" s="119"/>
      <c r="AY61" s="139"/>
      <c r="AZ61" s="139"/>
      <c r="BA61" s="119"/>
      <c r="BB61" s="119"/>
      <c r="BC61" s="139"/>
      <c r="BD61" s="139"/>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4"/>
      <c r="CH61" s="44"/>
      <c r="CI61" s="44"/>
      <c r="CJ61" s="44"/>
      <c r="CK61" s="44"/>
    </row>
    <row r="62" spans="1:89" ht="15.75" thickBot="1">
      <c r="A62" s="44"/>
      <c r="B62" s="52">
        <v>5</v>
      </c>
      <c r="C62" s="136" t="s">
        <v>22</v>
      </c>
      <c r="D62" s="54"/>
      <c r="E62" s="54"/>
      <c r="F62" s="55"/>
      <c r="G62" s="55"/>
      <c r="H62" s="55"/>
      <c r="I62" s="55"/>
      <c r="J62" s="55"/>
      <c r="K62" s="55"/>
      <c r="L62" s="55"/>
      <c r="M62" s="55"/>
      <c r="N62" s="56"/>
      <c r="O62" s="123"/>
      <c r="P62" s="58">
        <v>1</v>
      </c>
      <c r="Q62" s="58">
        <v>2</v>
      </c>
      <c r="R62" s="58">
        <v>3</v>
      </c>
      <c r="S62" s="58">
        <v>4</v>
      </c>
      <c r="T62" s="58">
        <v>5</v>
      </c>
      <c r="U62" s="58">
        <v>6</v>
      </c>
      <c r="V62" s="58">
        <v>7</v>
      </c>
      <c r="W62" s="58">
        <v>8</v>
      </c>
      <c r="X62" s="58">
        <v>9</v>
      </c>
      <c r="Y62" s="58">
        <v>10</v>
      </c>
      <c r="Z62" s="58">
        <v>11</v>
      </c>
      <c r="AA62" s="58">
        <v>12</v>
      </c>
      <c r="AB62" s="58">
        <v>13</v>
      </c>
      <c r="AC62" s="58">
        <v>14</v>
      </c>
      <c r="AD62" s="58">
        <v>15</v>
      </c>
      <c r="AE62" s="58">
        <v>16</v>
      </c>
      <c r="AF62" s="58">
        <v>17</v>
      </c>
      <c r="AG62" s="58">
        <v>18</v>
      </c>
      <c r="AH62" s="58">
        <v>19</v>
      </c>
      <c r="AI62" s="58">
        <v>20</v>
      </c>
      <c r="AJ62" s="58">
        <v>21</v>
      </c>
      <c r="AK62" s="58">
        <v>22</v>
      </c>
      <c r="AL62" s="58">
        <v>23</v>
      </c>
      <c r="AM62" s="58">
        <v>24</v>
      </c>
      <c r="AN62" s="58">
        <v>25</v>
      </c>
      <c r="AO62" s="58">
        <v>26</v>
      </c>
      <c r="AP62" s="58">
        <v>27</v>
      </c>
      <c r="AQ62" s="58">
        <v>28</v>
      </c>
      <c r="AR62" s="58">
        <v>29</v>
      </c>
      <c r="AS62" s="58">
        <v>30</v>
      </c>
      <c r="AV62" s="44"/>
      <c r="AW62" s="49"/>
      <c r="AX62" s="49"/>
      <c r="AY62" s="44"/>
      <c r="AZ62" s="44"/>
      <c r="BA62" s="49"/>
      <c r="BB62" s="49"/>
      <c r="BC62" s="44"/>
      <c r="BD62" s="44"/>
      <c r="BE62" s="60">
        <v>1</v>
      </c>
      <c r="BF62" s="60">
        <v>2</v>
      </c>
      <c r="BG62" s="60">
        <v>3</v>
      </c>
      <c r="BH62" s="60">
        <v>4</v>
      </c>
      <c r="BI62" s="60">
        <v>5</v>
      </c>
      <c r="BJ62" s="60">
        <v>6</v>
      </c>
      <c r="BK62" s="60">
        <v>7</v>
      </c>
      <c r="BL62" s="60">
        <v>8</v>
      </c>
      <c r="BM62" s="60">
        <v>9</v>
      </c>
      <c r="BN62" s="60">
        <v>10</v>
      </c>
      <c r="BO62" s="60">
        <v>11</v>
      </c>
      <c r="BP62" s="60">
        <v>12</v>
      </c>
      <c r="BQ62" s="60">
        <v>13</v>
      </c>
      <c r="BR62" s="60">
        <v>14</v>
      </c>
      <c r="BS62" s="60">
        <v>15</v>
      </c>
      <c r="BT62" s="60">
        <v>16</v>
      </c>
      <c r="BU62" s="60">
        <v>17</v>
      </c>
      <c r="BV62" s="60">
        <v>18</v>
      </c>
      <c r="BW62" s="60">
        <v>19</v>
      </c>
      <c r="BX62" s="60">
        <v>20</v>
      </c>
      <c r="BY62" s="60">
        <v>21</v>
      </c>
      <c r="BZ62" s="60">
        <v>22</v>
      </c>
      <c r="CA62" s="60">
        <v>23</v>
      </c>
      <c r="CB62" s="60">
        <v>24</v>
      </c>
      <c r="CC62" s="60">
        <v>25</v>
      </c>
      <c r="CD62" s="60">
        <v>26</v>
      </c>
      <c r="CE62" s="60">
        <v>27</v>
      </c>
      <c r="CF62" s="60">
        <v>28</v>
      </c>
      <c r="CG62" s="61">
        <v>29</v>
      </c>
      <c r="CH62" s="61">
        <v>30</v>
      </c>
      <c r="CI62" s="44"/>
      <c r="CJ62" s="44"/>
      <c r="CK62" s="44"/>
    </row>
    <row r="63" spans="1:89" ht="15.75" thickBot="1">
      <c r="A63" s="44"/>
      <c r="B63" s="45"/>
      <c r="C63" s="45"/>
      <c r="D63" s="46"/>
      <c r="E63" s="46"/>
      <c r="F63" s="44"/>
      <c r="G63" s="44"/>
      <c r="H63" s="44"/>
      <c r="I63" s="44"/>
      <c r="J63" s="44"/>
      <c r="K63" s="44"/>
      <c r="L63" s="44"/>
      <c r="M63" s="44"/>
      <c r="N63" s="44"/>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4"/>
      <c r="AU63" s="48"/>
      <c r="AV63" s="139"/>
      <c r="AW63" s="119"/>
      <c r="AX63" s="119"/>
      <c r="AY63" s="139"/>
      <c r="AZ63" s="139"/>
      <c r="BA63" s="119"/>
      <c r="BB63" s="119"/>
      <c r="BC63" s="139"/>
      <c r="BD63" s="139"/>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4"/>
      <c r="CH63" s="44"/>
      <c r="CI63" s="44"/>
      <c r="CJ63" s="44"/>
      <c r="CK63" s="44"/>
    </row>
    <row r="64" spans="1:89" ht="18.75" thickBot="1">
      <c r="A64" s="44"/>
      <c r="B64" s="45"/>
      <c r="C64" s="62" t="s">
        <v>0</v>
      </c>
      <c r="D64" s="64" t="s">
        <v>46</v>
      </c>
      <c r="E64" s="64"/>
      <c r="F64" s="65"/>
      <c r="G64" s="65"/>
      <c r="H64" s="65"/>
      <c r="I64" s="65"/>
      <c r="J64" s="65"/>
      <c r="K64" s="65"/>
      <c r="L64" s="65"/>
      <c r="M64" s="65"/>
      <c r="N64" s="65"/>
      <c r="O64" s="137"/>
      <c r="P64" s="67">
        <v>1</v>
      </c>
      <c r="Q64" s="68">
        <v>0.5</v>
      </c>
      <c r="R64" s="68">
        <v>1</v>
      </c>
      <c r="S64" s="68">
        <v>1</v>
      </c>
      <c r="T64" s="68">
        <v>1</v>
      </c>
      <c r="U64" s="71"/>
      <c r="V64" s="68">
        <v>1</v>
      </c>
      <c r="W64" s="78">
        <v>1</v>
      </c>
      <c r="X64" s="129"/>
      <c r="Y64" s="68">
        <v>0.5</v>
      </c>
      <c r="Z64" s="68">
        <v>1</v>
      </c>
      <c r="AA64" s="71"/>
      <c r="AB64" s="78">
        <v>1</v>
      </c>
      <c r="AC64" s="67">
        <v>1</v>
      </c>
      <c r="AD64" s="68">
        <v>0.5</v>
      </c>
      <c r="AE64" s="68">
        <v>0.5</v>
      </c>
      <c r="AF64" s="78">
        <v>0.5</v>
      </c>
      <c r="AG64" s="67">
        <v>0.5</v>
      </c>
      <c r="AH64" s="71"/>
      <c r="AI64" s="68">
        <v>0.5</v>
      </c>
      <c r="AJ64" s="68">
        <v>1</v>
      </c>
      <c r="AK64" s="79"/>
      <c r="AL64" s="68">
        <v>0.5</v>
      </c>
      <c r="AM64" s="80"/>
      <c r="AN64" s="67">
        <v>1</v>
      </c>
      <c r="AO64" s="68">
        <v>1</v>
      </c>
      <c r="AP64" s="78">
        <v>1</v>
      </c>
      <c r="AQ64" s="146"/>
      <c r="AR64" s="127"/>
      <c r="AS64" s="127"/>
      <c r="AT64" s="50">
        <f>SUM(P64:AS64)</f>
        <v>17</v>
      </c>
      <c r="AV64" s="139"/>
      <c r="AW64" s="76">
        <f>(AT64/AU66)</f>
        <v>0.68</v>
      </c>
      <c r="AX64" s="77">
        <f>(AW64)</f>
        <v>0.68</v>
      </c>
      <c r="AY64" s="139"/>
      <c r="AZ64" s="139"/>
      <c r="BA64" s="77">
        <v>0.5</v>
      </c>
      <c r="BB64" s="77">
        <f>(BA64)</f>
        <v>0.5</v>
      </c>
      <c r="BC64" s="139"/>
      <c r="BD64" s="139"/>
      <c r="BE64" s="321">
        <f>(P67/P68)</f>
        <v>10</v>
      </c>
      <c r="BF64" s="321">
        <f t="shared" ref="BF64:CF64" si="9">(Q67/Q68)</f>
        <v>5.5</v>
      </c>
      <c r="BG64" s="321">
        <f t="shared" si="9"/>
        <v>10</v>
      </c>
      <c r="BH64" s="321">
        <f t="shared" si="9"/>
        <v>10</v>
      </c>
      <c r="BI64" s="321">
        <f t="shared" si="9"/>
        <v>10</v>
      </c>
      <c r="BJ64" s="321">
        <f t="shared" si="9"/>
        <v>5</v>
      </c>
      <c r="BK64" s="321">
        <f t="shared" si="9"/>
        <v>10</v>
      </c>
      <c r="BL64" s="321">
        <f t="shared" si="9"/>
        <v>10</v>
      </c>
      <c r="BM64" s="321" t="e">
        <f t="shared" si="9"/>
        <v>#DIV/0!</v>
      </c>
      <c r="BN64" s="321">
        <f t="shared" si="9"/>
        <v>7.5</v>
      </c>
      <c r="BO64" s="321">
        <f t="shared" si="9"/>
        <v>10</v>
      </c>
      <c r="BP64" s="321">
        <f t="shared" si="9"/>
        <v>5</v>
      </c>
      <c r="BQ64" s="321">
        <f t="shared" si="9"/>
        <v>10</v>
      </c>
      <c r="BR64" s="321">
        <f t="shared" si="9"/>
        <v>10</v>
      </c>
      <c r="BS64" s="321">
        <f t="shared" si="9"/>
        <v>5.5</v>
      </c>
      <c r="BT64" s="321">
        <f t="shared" si="9"/>
        <v>5.5</v>
      </c>
      <c r="BU64" s="321">
        <f t="shared" si="9"/>
        <v>5.5</v>
      </c>
      <c r="BV64" s="321">
        <f t="shared" si="9"/>
        <v>5.5</v>
      </c>
      <c r="BW64" s="321">
        <f t="shared" si="9"/>
        <v>1</v>
      </c>
      <c r="BX64" s="321">
        <f t="shared" si="9"/>
        <v>5.5</v>
      </c>
      <c r="BY64" s="321">
        <f t="shared" si="9"/>
        <v>10</v>
      </c>
      <c r="BZ64" s="321" t="e">
        <f t="shared" si="9"/>
        <v>#DIV/0!</v>
      </c>
      <c r="CA64" s="321">
        <f t="shared" si="9"/>
        <v>5.5</v>
      </c>
      <c r="CB64" s="321" t="e">
        <f t="shared" si="9"/>
        <v>#DIV/0!</v>
      </c>
      <c r="CC64" s="321">
        <f t="shared" si="9"/>
        <v>10</v>
      </c>
      <c r="CD64" s="321">
        <f t="shared" si="9"/>
        <v>10</v>
      </c>
      <c r="CE64" s="321">
        <f t="shared" si="9"/>
        <v>10</v>
      </c>
      <c r="CF64" s="321">
        <f t="shared" si="9"/>
        <v>3</v>
      </c>
      <c r="CG64" s="326"/>
      <c r="CH64" s="326"/>
      <c r="CI64" s="44"/>
      <c r="CJ64" s="44"/>
      <c r="CK64" s="44"/>
    </row>
    <row r="65" spans="1:89" ht="18.75" thickBot="1">
      <c r="A65" s="44"/>
      <c r="B65" s="45"/>
      <c r="C65" s="62" t="s">
        <v>1</v>
      </c>
      <c r="D65" s="64" t="s">
        <v>47</v>
      </c>
      <c r="E65" s="64"/>
      <c r="F65" s="65"/>
      <c r="G65" s="65"/>
      <c r="H65" s="65"/>
      <c r="I65" s="65"/>
      <c r="J65" s="65"/>
      <c r="K65" s="65"/>
      <c r="L65" s="65"/>
      <c r="M65" s="65"/>
      <c r="N65" s="65"/>
      <c r="O65" s="66"/>
      <c r="P65" s="82"/>
      <c r="Q65" s="83"/>
      <c r="R65" s="83"/>
      <c r="S65" s="83"/>
      <c r="T65" s="83"/>
      <c r="U65" s="84">
        <v>1</v>
      </c>
      <c r="V65" s="83"/>
      <c r="W65" s="88"/>
      <c r="X65" s="86"/>
      <c r="Y65" s="84">
        <v>0.5</v>
      </c>
      <c r="Z65" s="83"/>
      <c r="AA65" s="84">
        <v>1</v>
      </c>
      <c r="AB65" s="88"/>
      <c r="AC65" s="82"/>
      <c r="AD65" s="83"/>
      <c r="AE65" s="83"/>
      <c r="AF65" s="88"/>
      <c r="AG65" s="82"/>
      <c r="AH65" s="83"/>
      <c r="AI65" s="83"/>
      <c r="AJ65" s="83"/>
      <c r="AK65" s="89"/>
      <c r="AL65" s="134"/>
      <c r="AM65" s="90"/>
      <c r="AN65" s="138"/>
      <c r="AO65" s="134"/>
      <c r="AP65" s="140"/>
      <c r="AQ65" s="87">
        <v>0.5</v>
      </c>
      <c r="AR65" s="127"/>
      <c r="AS65" s="127"/>
      <c r="AT65" s="50">
        <f>SUM(P65:AS65)</f>
        <v>3</v>
      </c>
      <c r="AV65" s="139"/>
      <c r="AW65" s="91">
        <f>(AT65/AU66)</f>
        <v>0.12</v>
      </c>
      <c r="AX65" s="329">
        <f>SUM(AW65:AW66)</f>
        <v>0.32</v>
      </c>
      <c r="AY65" s="139"/>
      <c r="AZ65" s="139"/>
      <c r="BA65" s="101">
        <v>0.36</v>
      </c>
      <c r="BB65" s="329">
        <f>SUM(BA65:BA66)</f>
        <v>0.5</v>
      </c>
      <c r="BC65" s="139"/>
      <c r="BD65" s="139"/>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7"/>
      <c r="CH65" s="327"/>
      <c r="CI65" s="44"/>
      <c r="CJ65" s="44"/>
      <c r="CK65" s="44"/>
    </row>
    <row r="66" spans="1:89" ht="18.75" thickBot="1">
      <c r="A66" s="44"/>
      <c r="B66" s="45"/>
      <c r="C66" s="62" t="s">
        <v>2</v>
      </c>
      <c r="D66" s="64" t="s">
        <v>48</v>
      </c>
      <c r="E66" s="64"/>
      <c r="F66" s="65"/>
      <c r="G66" s="65"/>
      <c r="H66" s="65"/>
      <c r="I66" s="65"/>
      <c r="J66" s="65"/>
      <c r="K66" s="65"/>
      <c r="L66" s="65"/>
      <c r="M66" s="65"/>
      <c r="N66" s="65"/>
      <c r="O66" s="102">
        <v>1</v>
      </c>
      <c r="P66" s="92"/>
      <c r="Q66" s="94">
        <v>0.5</v>
      </c>
      <c r="R66" s="93"/>
      <c r="S66" s="93"/>
      <c r="T66" s="93"/>
      <c r="U66" s="93"/>
      <c r="V66" s="93"/>
      <c r="W66" s="95"/>
      <c r="X66" s="96"/>
      <c r="Y66" s="93"/>
      <c r="Z66" s="93"/>
      <c r="AA66" s="93"/>
      <c r="AB66" s="95"/>
      <c r="AC66" s="92"/>
      <c r="AD66" s="94">
        <v>0.5</v>
      </c>
      <c r="AE66" s="94">
        <v>0.5</v>
      </c>
      <c r="AF66" s="102">
        <v>0.5</v>
      </c>
      <c r="AG66" s="97">
        <v>0.5</v>
      </c>
      <c r="AH66" s="94">
        <v>1</v>
      </c>
      <c r="AI66" s="94">
        <v>0.5</v>
      </c>
      <c r="AJ66" s="93"/>
      <c r="AK66" s="98"/>
      <c r="AL66" s="94">
        <v>0.5</v>
      </c>
      <c r="AM66" s="99"/>
      <c r="AN66" s="125"/>
      <c r="AO66" s="124"/>
      <c r="AP66" s="126"/>
      <c r="AQ66" s="97">
        <v>0.5</v>
      </c>
      <c r="AR66" s="127"/>
      <c r="AS66" s="127"/>
      <c r="AT66" s="50">
        <f>SUM(P66:AS66)</f>
        <v>5</v>
      </c>
      <c r="AU66" s="59">
        <f>SUM(AT62:AT66)</f>
        <v>25</v>
      </c>
      <c r="AV66" s="139"/>
      <c r="AW66" s="100">
        <f>(AT66/AU66)</f>
        <v>0.2</v>
      </c>
      <c r="AX66" s="330"/>
      <c r="AY66" s="139"/>
      <c r="AZ66" s="139"/>
      <c r="BA66" s="103">
        <v>0.14000000000000001</v>
      </c>
      <c r="BB66" s="330"/>
      <c r="BC66" s="139"/>
      <c r="BD66" s="139"/>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8"/>
      <c r="CH66" s="328"/>
      <c r="CI66" s="44"/>
      <c r="CJ66" s="44"/>
      <c r="CK66" s="44"/>
    </row>
    <row r="67" spans="1:89" hidden="1">
      <c r="A67" s="44"/>
      <c r="B67" s="45"/>
      <c r="C67" s="104"/>
      <c r="D67" s="105"/>
      <c r="E67" s="105"/>
      <c r="F67" s="106"/>
      <c r="G67" s="106"/>
      <c r="H67" s="106"/>
      <c r="I67" s="106"/>
      <c r="J67" s="106"/>
      <c r="K67" s="106"/>
      <c r="L67" s="106"/>
      <c r="M67" s="106"/>
      <c r="N67" s="106"/>
      <c r="O67" s="107">
        <v>1</v>
      </c>
      <c r="P67" s="107">
        <v>10</v>
      </c>
      <c r="Q67" s="107">
        <v>11</v>
      </c>
      <c r="R67" s="107">
        <v>10</v>
      </c>
      <c r="S67" s="107">
        <v>10</v>
      </c>
      <c r="T67" s="107">
        <v>10</v>
      </c>
      <c r="U67" s="107">
        <v>5</v>
      </c>
      <c r="V67" s="107">
        <v>10</v>
      </c>
      <c r="W67" s="107">
        <v>10</v>
      </c>
      <c r="X67" s="107"/>
      <c r="Y67" s="107">
        <v>15</v>
      </c>
      <c r="Z67" s="107">
        <v>10</v>
      </c>
      <c r="AA67" s="107">
        <v>5</v>
      </c>
      <c r="AB67" s="107">
        <v>10</v>
      </c>
      <c r="AC67" s="107">
        <v>10</v>
      </c>
      <c r="AD67" s="107">
        <v>11</v>
      </c>
      <c r="AE67" s="107">
        <v>11</v>
      </c>
      <c r="AF67" s="107">
        <v>11</v>
      </c>
      <c r="AG67" s="107">
        <v>11</v>
      </c>
      <c r="AH67" s="107">
        <v>1</v>
      </c>
      <c r="AI67" s="107">
        <v>11</v>
      </c>
      <c r="AJ67" s="107">
        <v>10</v>
      </c>
      <c r="AK67" s="107"/>
      <c r="AL67" s="107">
        <v>11</v>
      </c>
      <c r="AM67" s="107"/>
      <c r="AN67" s="107">
        <v>10</v>
      </c>
      <c r="AO67" s="107">
        <v>10</v>
      </c>
      <c r="AP67" s="107">
        <v>10</v>
      </c>
      <c r="AQ67" s="107">
        <v>6</v>
      </c>
      <c r="AR67" s="135"/>
      <c r="AS67" s="135"/>
      <c r="AV67" s="139"/>
      <c r="AW67" s="109"/>
      <c r="AX67" s="111"/>
      <c r="AY67" s="139"/>
      <c r="AZ67" s="139"/>
      <c r="BA67" s="109"/>
      <c r="BB67" s="111"/>
      <c r="BC67" s="139"/>
      <c r="BD67" s="139"/>
      <c r="BE67" s="112"/>
      <c r="BF67" s="112"/>
      <c r="BG67" s="112"/>
      <c r="BH67" s="112"/>
      <c r="BI67" s="112"/>
      <c r="BJ67" s="112"/>
      <c r="BK67" s="112"/>
      <c r="BL67" s="112"/>
      <c r="BM67" s="113"/>
      <c r="BN67" s="112"/>
      <c r="BO67" s="112"/>
      <c r="BP67" s="112"/>
      <c r="BQ67" s="112"/>
      <c r="BR67" s="112"/>
      <c r="BS67" s="112"/>
      <c r="BT67" s="112"/>
      <c r="BU67" s="112"/>
      <c r="BV67" s="112"/>
      <c r="BW67" s="112"/>
      <c r="BX67" s="112"/>
      <c r="BY67" s="112"/>
      <c r="BZ67" s="113"/>
      <c r="CA67" s="112"/>
      <c r="CB67" s="113"/>
      <c r="CC67" s="112"/>
      <c r="CD67" s="112"/>
      <c r="CE67" s="112"/>
      <c r="CF67" s="112"/>
      <c r="CG67" s="114"/>
      <c r="CH67" s="114"/>
      <c r="CI67" s="44"/>
      <c r="CJ67" s="44"/>
      <c r="CK67" s="44"/>
    </row>
    <row r="68" spans="1:89" ht="15.75" hidden="1" thickBot="1">
      <c r="A68" s="44"/>
      <c r="B68" s="45"/>
      <c r="C68" s="104"/>
      <c r="D68" s="105"/>
      <c r="E68" s="105"/>
      <c r="F68" s="106"/>
      <c r="G68" s="106"/>
      <c r="H68" s="106"/>
      <c r="I68" s="106"/>
      <c r="J68" s="106"/>
      <c r="K68" s="106"/>
      <c r="L68" s="106"/>
      <c r="M68" s="106"/>
      <c r="N68" s="106"/>
      <c r="O68" s="107">
        <v>1</v>
      </c>
      <c r="P68" s="107">
        <v>1</v>
      </c>
      <c r="Q68" s="107">
        <v>2</v>
      </c>
      <c r="R68" s="107">
        <v>1</v>
      </c>
      <c r="S68" s="107">
        <v>1</v>
      </c>
      <c r="T68" s="107">
        <v>1</v>
      </c>
      <c r="U68" s="107">
        <v>1</v>
      </c>
      <c r="V68" s="107">
        <v>1</v>
      </c>
      <c r="W68" s="107">
        <v>1</v>
      </c>
      <c r="X68" s="107"/>
      <c r="Y68" s="107">
        <v>2</v>
      </c>
      <c r="Z68" s="107">
        <v>1</v>
      </c>
      <c r="AA68" s="107">
        <v>1</v>
      </c>
      <c r="AB68" s="107">
        <v>1</v>
      </c>
      <c r="AC68" s="107">
        <v>1</v>
      </c>
      <c r="AD68" s="107">
        <v>2</v>
      </c>
      <c r="AE68" s="107">
        <v>2</v>
      </c>
      <c r="AF68" s="107">
        <v>2</v>
      </c>
      <c r="AG68" s="107">
        <v>2</v>
      </c>
      <c r="AH68" s="107">
        <v>1</v>
      </c>
      <c r="AI68" s="107">
        <v>2</v>
      </c>
      <c r="AJ68" s="107">
        <v>1</v>
      </c>
      <c r="AK68" s="107"/>
      <c r="AL68" s="107">
        <v>2</v>
      </c>
      <c r="AM68" s="107"/>
      <c r="AN68" s="107">
        <v>1</v>
      </c>
      <c r="AO68" s="107">
        <v>1</v>
      </c>
      <c r="AP68" s="107">
        <v>1</v>
      </c>
      <c r="AQ68" s="107">
        <v>2</v>
      </c>
      <c r="AR68" s="135"/>
      <c r="AS68" s="135"/>
      <c r="AV68" s="139"/>
      <c r="AW68" s="109"/>
      <c r="AX68" s="111"/>
      <c r="AY68" s="139"/>
      <c r="AZ68" s="139"/>
      <c r="BA68" s="109"/>
      <c r="BB68" s="111"/>
      <c r="BC68" s="139"/>
      <c r="BD68" s="139"/>
      <c r="BE68" s="112"/>
      <c r="BF68" s="112"/>
      <c r="BG68" s="112"/>
      <c r="BH68" s="112"/>
      <c r="BI68" s="112"/>
      <c r="BJ68" s="112"/>
      <c r="BK68" s="112"/>
      <c r="BL68" s="112"/>
      <c r="BM68" s="113"/>
      <c r="BN68" s="112"/>
      <c r="BO68" s="112"/>
      <c r="BP68" s="112"/>
      <c r="BQ68" s="112"/>
      <c r="BR68" s="112"/>
      <c r="BS68" s="112"/>
      <c r="BT68" s="112"/>
      <c r="BU68" s="112"/>
      <c r="BV68" s="112"/>
      <c r="BW68" s="112"/>
      <c r="BX68" s="112"/>
      <c r="BY68" s="112"/>
      <c r="BZ68" s="113"/>
      <c r="CA68" s="112"/>
      <c r="CB68" s="113"/>
      <c r="CC68" s="112"/>
      <c r="CD68" s="112"/>
      <c r="CE68" s="112"/>
      <c r="CF68" s="112"/>
      <c r="CG68" s="114"/>
      <c r="CH68" s="114"/>
      <c r="CI68" s="44"/>
      <c r="CJ68" s="44"/>
      <c r="CK68" s="44"/>
    </row>
    <row r="69" spans="1:89" ht="15.75" thickBot="1">
      <c r="A69" s="44"/>
      <c r="B69" s="45"/>
      <c r="C69" s="115"/>
      <c r="D69" s="116"/>
      <c r="E69" s="116"/>
      <c r="F69" s="117"/>
      <c r="G69" s="117"/>
      <c r="H69" s="117"/>
      <c r="I69" s="117"/>
      <c r="J69" s="117"/>
      <c r="K69" s="117"/>
      <c r="L69" s="117"/>
      <c r="M69" s="117"/>
      <c r="N69" s="117"/>
      <c r="O69" s="118">
        <f t="shared" ref="O69:AS69" si="10">(O67/O68)</f>
        <v>1</v>
      </c>
      <c r="P69" s="118">
        <f t="shared" si="10"/>
        <v>10</v>
      </c>
      <c r="Q69" s="118">
        <f t="shared" si="10"/>
        <v>5.5</v>
      </c>
      <c r="R69" s="118">
        <f t="shared" si="10"/>
        <v>10</v>
      </c>
      <c r="S69" s="118">
        <f t="shared" si="10"/>
        <v>10</v>
      </c>
      <c r="T69" s="118">
        <f t="shared" si="10"/>
        <v>10</v>
      </c>
      <c r="U69" s="118">
        <f t="shared" si="10"/>
        <v>5</v>
      </c>
      <c r="V69" s="118">
        <f t="shared" si="10"/>
        <v>10</v>
      </c>
      <c r="W69" s="118">
        <f t="shared" si="10"/>
        <v>10</v>
      </c>
      <c r="X69" s="118" t="e">
        <f t="shared" si="10"/>
        <v>#DIV/0!</v>
      </c>
      <c r="Y69" s="118">
        <f t="shared" si="10"/>
        <v>7.5</v>
      </c>
      <c r="Z69" s="118">
        <f t="shared" si="10"/>
        <v>10</v>
      </c>
      <c r="AA69" s="118">
        <f t="shared" si="10"/>
        <v>5</v>
      </c>
      <c r="AB69" s="118">
        <f t="shared" si="10"/>
        <v>10</v>
      </c>
      <c r="AC69" s="118">
        <f t="shared" si="10"/>
        <v>10</v>
      </c>
      <c r="AD69" s="118">
        <f t="shared" si="10"/>
        <v>5.5</v>
      </c>
      <c r="AE69" s="118">
        <f t="shared" si="10"/>
        <v>5.5</v>
      </c>
      <c r="AF69" s="118">
        <f t="shared" si="10"/>
        <v>5.5</v>
      </c>
      <c r="AG69" s="118">
        <f t="shared" si="10"/>
        <v>5.5</v>
      </c>
      <c r="AH69" s="118">
        <f t="shared" si="10"/>
        <v>1</v>
      </c>
      <c r="AI69" s="118">
        <f t="shared" si="10"/>
        <v>5.5</v>
      </c>
      <c r="AJ69" s="118">
        <f t="shared" si="10"/>
        <v>10</v>
      </c>
      <c r="AK69" s="118" t="e">
        <f t="shared" si="10"/>
        <v>#DIV/0!</v>
      </c>
      <c r="AL69" s="118">
        <f t="shared" si="10"/>
        <v>5.5</v>
      </c>
      <c r="AM69" s="118" t="e">
        <f t="shared" si="10"/>
        <v>#DIV/0!</v>
      </c>
      <c r="AN69" s="118">
        <f t="shared" si="10"/>
        <v>10</v>
      </c>
      <c r="AO69" s="118">
        <f t="shared" si="10"/>
        <v>10</v>
      </c>
      <c r="AP69" s="118">
        <f t="shared" si="10"/>
        <v>10</v>
      </c>
      <c r="AQ69" s="118">
        <f t="shared" si="10"/>
        <v>3</v>
      </c>
      <c r="AR69" s="118" t="e">
        <f t="shared" si="10"/>
        <v>#DIV/0!</v>
      </c>
      <c r="AS69" s="118" t="e">
        <f t="shared" si="10"/>
        <v>#DIV/0!</v>
      </c>
      <c r="AV69" s="139"/>
      <c r="AW69" s="119"/>
      <c r="AX69" s="120"/>
      <c r="AY69" s="139"/>
      <c r="AZ69" s="139"/>
      <c r="BA69" s="109"/>
      <c r="BB69" s="111"/>
      <c r="BC69" s="139"/>
      <c r="BD69" s="139"/>
      <c r="BE69" s="112"/>
      <c r="BF69" s="112"/>
      <c r="BG69" s="112"/>
      <c r="BH69" s="112"/>
      <c r="BI69" s="112"/>
      <c r="BJ69" s="112"/>
      <c r="BK69" s="112"/>
      <c r="BL69" s="112"/>
      <c r="BM69" s="113"/>
      <c r="BN69" s="112"/>
      <c r="BO69" s="112"/>
      <c r="BP69" s="112"/>
      <c r="BQ69" s="112"/>
      <c r="BR69" s="112"/>
      <c r="BS69" s="112"/>
      <c r="BT69" s="112"/>
      <c r="BU69" s="112"/>
      <c r="BV69" s="112"/>
      <c r="BW69" s="112"/>
      <c r="BX69" s="112"/>
      <c r="BY69" s="112"/>
      <c r="BZ69" s="113"/>
      <c r="CA69" s="112"/>
      <c r="CB69" s="113"/>
      <c r="CC69" s="112"/>
      <c r="CD69" s="112"/>
      <c r="CE69" s="112"/>
      <c r="CF69" s="112"/>
      <c r="CG69" s="114"/>
      <c r="CH69" s="114"/>
      <c r="CI69" s="44"/>
      <c r="CJ69" s="44"/>
      <c r="CK69" s="44"/>
    </row>
    <row r="70" spans="1:89" ht="15.75" thickBot="1">
      <c r="A70" s="44"/>
      <c r="B70" s="45"/>
      <c r="C70" s="45"/>
      <c r="D70" s="46"/>
      <c r="E70" s="46"/>
      <c r="F70" s="44"/>
      <c r="G70" s="44"/>
      <c r="H70" s="44"/>
      <c r="I70" s="44"/>
      <c r="J70" s="44"/>
      <c r="K70" s="44"/>
      <c r="L70" s="44"/>
      <c r="M70" s="44"/>
      <c r="N70" s="44"/>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4"/>
      <c r="AU70" s="48"/>
      <c r="AV70" s="139"/>
      <c r="AW70" s="119"/>
      <c r="AX70" s="119"/>
      <c r="AY70" s="139"/>
      <c r="AZ70" s="139"/>
      <c r="BA70" s="119"/>
      <c r="BB70" s="119"/>
      <c r="BC70" s="139"/>
      <c r="BD70" s="139"/>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4"/>
      <c r="CH70" s="44"/>
      <c r="CI70" s="44"/>
      <c r="CJ70" s="44"/>
      <c r="CK70" s="44"/>
    </row>
    <row r="71" spans="1:89" ht="15.75" thickBot="1">
      <c r="A71" s="44"/>
      <c r="B71" s="52">
        <v>6</v>
      </c>
      <c r="C71" s="136" t="s">
        <v>23</v>
      </c>
      <c r="D71" s="54"/>
      <c r="E71" s="54"/>
      <c r="F71" s="55"/>
      <c r="G71" s="55"/>
      <c r="H71" s="55"/>
      <c r="I71" s="55"/>
      <c r="J71" s="55"/>
      <c r="K71" s="55"/>
      <c r="L71" s="55"/>
      <c r="M71" s="55"/>
      <c r="N71" s="56"/>
      <c r="O71" s="123"/>
      <c r="P71" s="58">
        <v>1</v>
      </c>
      <c r="Q71" s="58">
        <v>2</v>
      </c>
      <c r="R71" s="58">
        <v>3</v>
      </c>
      <c r="S71" s="58">
        <v>4</v>
      </c>
      <c r="T71" s="58">
        <v>5</v>
      </c>
      <c r="U71" s="58">
        <v>6</v>
      </c>
      <c r="V71" s="58">
        <v>7</v>
      </c>
      <c r="W71" s="58">
        <v>8</v>
      </c>
      <c r="X71" s="58">
        <v>9</v>
      </c>
      <c r="Y71" s="58">
        <v>10</v>
      </c>
      <c r="Z71" s="58">
        <v>11</v>
      </c>
      <c r="AA71" s="58">
        <v>12</v>
      </c>
      <c r="AB71" s="58">
        <v>13</v>
      </c>
      <c r="AC71" s="58">
        <v>14</v>
      </c>
      <c r="AD71" s="58">
        <v>15</v>
      </c>
      <c r="AE71" s="58">
        <v>16</v>
      </c>
      <c r="AF71" s="58">
        <v>17</v>
      </c>
      <c r="AG71" s="58">
        <v>18</v>
      </c>
      <c r="AH71" s="58">
        <v>19</v>
      </c>
      <c r="AI71" s="58">
        <v>20</v>
      </c>
      <c r="AJ71" s="58">
        <v>21</v>
      </c>
      <c r="AK71" s="58">
        <v>22</v>
      </c>
      <c r="AL71" s="58">
        <v>23</v>
      </c>
      <c r="AM71" s="58">
        <v>24</v>
      </c>
      <c r="AN71" s="58">
        <v>25</v>
      </c>
      <c r="AO71" s="58">
        <v>26</v>
      </c>
      <c r="AP71" s="58">
        <v>27</v>
      </c>
      <c r="AQ71" s="58">
        <v>28</v>
      </c>
      <c r="AR71" s="58">
        <v>29</v>
      </c>
      <c r="AS71" s="58">
        <v>30</v>
      </c>
      <c r="AV71" s="44"/>
      <c r="AW71" s="49"/>
      <c r="AX71" s="49"/>
      <c r="AY71" s="44"/>
      <c r="AZ71" s="44"/>
      <c r="BA71" s="49"/>
      <c r="BB71" s="49"/>
      <c r="BC71" s="44"/>
      <c r="BD71" s="44"/>
      <c r="BE71" s="60">
        <v>1</v>
      </c>
      <c r="BF71" s="60">
        <v>2</v>
      </c>
      <c r="BG71" s="60">
        <v>3</v>
      </c>
      <c r="BH71" s="60">
        <v>4</v>
      </c>
      <c r="BI71" s="60">
        <v>5</v>
      </c>
      <c r="BJ71" s="60">
        <v>6</v>
      </c>
      <c r="BK71" s="60">
        <v>7</v>
      </c>
      <c r="BL71" s="60">
        <v>8</v>
      </c>
      <c r="BM71" s="60">
        <v>9</v>
      </c>
      <c r="BN71" s="60">
        <v>10</v>
      </c>
      <c r="BO71" s="60">
        <v>11</v>
      </c>
      <c r="BP71" s="60">
        <v>12</v>
      </c>
      <c r="BQ71" s="60">
        <v>13</v>
      </c>
      <c r="BR71" s="60">
        <v>14</v>
      </c>
      <c r="BS71" s="60">
        <v>15</v>
      </c>
      <c r="BT71" s="60">
        <v>16</v>
      </c>
      <c r="BU71" s="60">
        <v>17</v>
      </c>
      <c r="BV71" s="60">
        <v>18</v>
      </c>
      <c r="BW71" s="60">
        <v>19</v>
      </c>
      <c r="BX71" s="60">
        <v>20</v>
      </c>
      <c r="BY71" s="60">
        <v>21</v>
      </c>
      <c r="BZ71" s="60">
        <v>22</v>
      </c>
      <c r="CA71" s="60">
        <v>23</v>
      </c>
      <c r="CB71" s="60">
        <v>24</v>
      </c>
      <c r="CC71" s="60">
        <v>25</v>
      </c>
      <c r="CD71" s="60">
        <v>26</v>
      </c>
      <c r="CE71" s="60">
        <v>27</v>
      </c>
      <c r="CF71" s="60">
        <v>28</v>
      </c>
      <c r="CG71" s="61">
        <v>29</v>
      </c>
      <c r="CH71" s="61">
        <v>30</v>
      </c>
      <c r="CI71" s="44"/>
      <c r="CJ71" s="44"/>
      <c r="CK71" s="44"/>
    </row>
    <row r="72" spans="1:89" ht="15.75" thickBot="1">
      <c r="A72" s="44"/>
      <c r="B72" s="45"/>
      <c r="C72" s="45"/>
      <c r="D72" s="46"/>
      <c r="E72" s="46"/>
      <c r="F72" s="44"/>
      <c r="G72" s="44"/>
      <c r="H72" s="44"/>
      <c r="I72" s="44"/>
      <c r="J72" s="44"/>
      <c r="K72" s="44"/>
      <c r="L72" s="44"/>
      <c r="M72" s="44"/>
      <c r="N72" s="44"/>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4"/>
      <c r="AU72" s="48"/>
      <c r="AV72" s="139"/>
      <c r="AW72" s="119"/>
      <c r="AX72" s="119"/>
      <c r="AY72" s="139"/>
      <c r="AZ72" s="139"/>
      <c r="BA72" s="119"/>
      <c r="BB72" s="119"/>
      <c r="BC72" s="139"/>
      <c r="BD72" s="139"/>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4"/>
      <c r="CH72" s="44"/>
      <c r="CI72" s="44"/>
      <c r="CJ72" s="44"/>
      <c r="CK72" s="44"/>
    </row>
    <row r="73" spans="1:89" ht="18.75" thickBot="1">
      <c r="A73" s="44"/>
      <c r="B73" s="45"/>
      <c r="C73" s="62" t="s">
        <v>0</v>
      </c>
      <c r="D73" s="63" t="s">
        <v>49</v>
      </c>
      <c r="E73" s="64"/>
      <c r="F73" s="65"/>
      <c r="G73" s="65"/>
      <c r="H73" s="65"/>
      <c r="I73" s="65"/>
      <c r="J73" s="65"/>
      <c r="K73" s="65"/>
      <c r="L73" s="65"/>
      <c r="M73" s="65"/>
      <c r="N73" s="65"/>
      <c r="O73" s="132">
        <v>1</v>
      </c>
      <c r="P73" s="72"/>
      <c r="Q73" s="68">
        <v>1</v>
      </c>
      <c r="R73" s="68">
        <v>1</v>
      </c>
      <c r="S73" s="68">
        <v>1</v>
      </c>
      <c r="T73" s="68">
        <v>1</v>
      </c>
      <c r="U73" s="68">
        <v>1</v>
      </c>
      <c r="V73" s="71"/>
      <c r="W73" s="78">
        <v>0.5</v>
      </c>
      <c r="X73" s="129"/>
      <c r="Y73" s="68">
        <v>1</v>
      </c>
      <c r="Z73" s="68">
        <v>1</v>
      </c>
      <c r="AA73" s="68">
        <v>0.5</v>
      </c>
      <c r="AB73" s="78">
        <v>0.5</v>
      </c>
      <c r="AC73" s="128"/>
      <c r="AD73" s="68">
        <v>0.5</v>
      </c>
      <c r="AE73" s="68">
        <v>0.5</v>
      </c>
      <c r="AF73" s="78">
        <v>0.5</v>
      </c>
      <c r="AG73" s="128"/>
      <c r="AH73" s="68">
        <v>0.5</v>
      </c>
      <c r="AI73" s="68">
        <v>0.5</v>
      </c>
      <c r="AJ73" s="68">
        <v>0.5</v>
      </c>
      <c r="AK73" s="79"/>
      <c r="AL73" s="68">
        <v>0.5</v>
      </c>
      <c r="AM73" s="80"/>
      <c r="AN73" s="67">
        <v>0.5</v>
      </c>
      <c r="AO73" s="133"/>
      <c r="AP73" s="78">
        <v>1</v>
      </c>
      <c r="AQ73" s="67">
        <v>1</v>
      </c>
      <c r="AR73" s="127"/>
      <c r="AS73" s="127"/>
      <c r="AT73" s="50">
        <f>SUM(P73:AS73)</f>
        <v>14.5</v>
      </c>
      <c r="AV73" s="139"/>
      <c r="AW73" s="76">
        <f>(AT73/AU74)</f>
        <v>0.57999999999999996</v>
      </c>
      <c r="AX73" s="77">
        <f>(AW73)</f>
        <v>0.57999999999999996</v>
      </c>
      <c r="AY73" s="139"/>
      <c r="AZ73" s="139"/>
      <c r="BA73" s="77">
        <v>0.93</v>
      </c>
      <c r="BB73" s="77">
        <f>(BA73)</f>
        <v>0.93</v>
      </c>
      <c r="BC73" s="139"/>
      <c r="BD73" s="139"/>
      <c r="BE73" s="321">
        <f>(P75/P76)</f>
        <v>10</v>
      </c>
      <c r="BF73" s="321">
        <f t="shared" ref="BF73:CF73" si="11">(Q75/Q76)</f>
        <v>1</v>
      </c>
      <c r="BG73" s="321">
        <f t="shared" si="11"/>
        <v>1</v>
      </c>
      <c r="BH73" s="321">
        <f t="shared" si="11"/>
        <v>1</v>
      </c>
      <c r="BI73" s="321">
        <f t="shared" si="11"/>
        <v>1</v>
      </c>
      <c r="BJ73" s="321">
        <f t="shared" si="11"/>
        <v>1</v>
      </c>
      <c r="BK73" s="321">
        <f t="shared" si="11"/>
        <v>10</v>
      </c>
      <c r="BL73" s="321">
        <f t="shared" si="11"/>
        <v>5.5</v>
      </c>
      <c r="BM73" s="321" t="e">
        <f t="shared" si="11"/>
        <v>#DIV/0!</v>
      </c>
      <c r="BN73" s="321">
        <f t="shared" si="11"/>
        <v>1</v>
      </c>
      <c r="BO73" s="321">
        <f t="shared" si="11"/>
        <v>1</v>
      </c>
      <c r="BP73" s="321">
        <f t="shared" si="11"/>
        <v>5.5</v>
      </c>
      <c r="BQ73" s="321">
        <f t="shared" si="11"/>
        <v>5.5</v>
      </c>
      <c r="BR73" s="321">
        <f t="shared" si="11"/>
        <v>10</v>
      </c>
      <c r="BS73" s="321">
        <f t="shared" si="11"/>
        <v>5.5</v>
      </c>
      <c r="BT73" s="321">
        <f t="shared" si="11"/>
        <v>5.5</v>
      </c>
      <c r="BU73" s="321">
        <f t="shared" si="11"/>
        <v>5.5</v>
      </c>
      <c r="BV73" s="321">
        <f t="shared" si="11"/>
        <v>10</v>
      </c>
      <c r="BW73" s="321">
        <f t="shared" si="11"/>
        <v>5.5</v>
      </c>
      <c r="BX73" s="321">
        <f t="shared" si="11"/>
        <v>5.5</v>
      </c>
      <c r="BY73" s="321">
        <f t="shared" si="11"/>
        <v>5.5</v>
      </c>
      <c r="BZ73" s="321" t="e">
        <f t="shared" si="11"/>
        <v>#DIV/0!</v>
      </c>
      <c r="CA73" s="321">
        <f t="shared" si="11"/>
        <v>5.5</v>
      </c>
      <c r="CB73" s="321" t="e">
        <f t="shared" si="11"/>
        <v>#DIV/0!</v>
      </c>
      <c r="CC73" s="321">
        <f t="shared" si="11"/>
        <v>5.5</v>
      </c>
      <c r="CD73" s="321">
        <f t="shared" si="11"/>
        <v>10</v>
      </c>
      <c r="CE73" s="321">
        <f t="shared" si="11"/>
        <v>1</v>
      </c>
      <c r="CF73" s="321">
        <f t="shared" si="11"/>
        <v>1</v>
      </c>
      <c r="CG73" s="326"/>
      <c r="CH73" s="326"/>
      <c r="CI73" s="44"/>
      <c r="CJ73" s="44"/>
      <c r="CK73" s="44"/>
    </row>
    <row r="74" spans="1:89" ht="18.75" thickBot="1">
      <c r="A74" s="44"/>
      <c r="B74" s="45"/>
      <c r="C74" s="62" t="s">
        <v>1</v>
      </c>
      <c r="D74" s="63" t="s">
        <v>50</v>
      </c>
      <c r="E74" s="64"/>
      <c r="F74" s="65"/>
      <c r="G74" s="65"/>
      <c r="H74" s="65"/>
      <c r="I74" s="65"/>
      <c r="J74" s="65"/>
      <c r="K74" s="65"/>
      <c r="L74" s="65"/>
      <c r="M74" s="65"/>
      <c r="N74" s="65"/>
      <c r="O74" s="66"/>
      <c r="P74" s="97">
        <v>1</v>
      </c>
      <c r="Q74" s="93"/>
      <c r="R74" s="93"/>
      <c r="S74" s="93"/>
      <c r="T74" s="93"/>
      <c r="U74" s="93"/>
      <c r="V74" s="94">
        <v>1</v>
      </c>
      <c r="W74" s="102">
        <v>0.5</v>
      </c>
      <c r="X74" s="96"/>
      <c r="Y74" s="93"/>
      <c r="Z74" s="93"/>
      <c r="AA74" s="94">
        <v>0.5</v>
      </c>
      <c r="AB74" s="102">
        <v>0.5</v>
      </c>
      <c r="AC74" s="97">
        <v>1</v>
      </c>
      <c r="AD74" s="94">
        <v>0.5</v>
      </c>
      <c r="AE74" s="94">
        <v>0.5</v>
      </c>
      <c r="AF74" s="102">
        <v>0.5</v>
      </c>
      <c r="AG74" s="97">
        <v>1</v>
      </c>
      <c r="AH74" s="94">
        <v>0.5</v>
      </c>
      <c r="AI74" s="94">
        <v>0.5</v>
      </c>
      <c r="AJ74" s="94">
        <v>0.5</v>
      </c>
      <c r="AK74" s="98"/>
      <c r="AL74" s="94">
        <v>0.5</v>
      </c>
      <c r="AM74" s="99"/>
      <c r="AN74" s="97">
        <v>0.5</v>
      </c>
      <c r="AO74" s="94">
        <v>1</v>
      </c>
      <c r="AP74" s="126"/>
      <c r="AQ74" s="125"/>
      <c r="AR74" s="127"/>
      <c r="AS74" s="127"/>
      <c r="AT74" s="50">
        <f>SUM(P74:AS74)</f>
        <v>10.5</v>
      </c>
      <c r="AU74" s="59">
        <f>SUM(AT73:AT74)</f>
        <v>25</v>
      </c>
      <c r="AV74" s="139"/>
      <c r="AW74" s="100">
        <f>(AT74/AU74)</f>
        <v>0.42</v>
      </c>
      <c r="AX74" s="103">
        <f>(AW74)</f>
        <v>0.42</v>
      </c>
      <c r="AY74" s="139"/>
      <c r="AZ74" s="139"/>
      <c r="BA74" s="103">
        <v>7.0000000000000007E-2</v>
      </c>
      <c r="BB74" s="103">
        <f>(BA74)</f>
        <v>7.0000000000000007E-2</v>
      </c>
      <c r="BC74" s="139"/>
      <c r="BD74" s="139"/>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8"/>
      <c r="CH74" s="328"/>
      <c r="CI74" s="44"/>
      <c r="CJ74" s="44"/>
      <c r="CK74" s="44"/>
    </row>
    <row r="75" spans="1:89" hidden="1">
      <c r="A75" s="44"/>
      <c r="B75" s="45"/>
      <c r="C75" s="104"/>
      <c r="D75" s="105"/>
      <c r="E75" s="105"/>
      <c r="F75" s="106"/>
      <c r="G75" s="106"/>
      <c r="H75" s="106"/>
      <c r="I75" s="106"/>
      <c r="J75" s="106"/>
      <c r="K75" s="106"/>
      <c r="L75" s="106"/>
      <c r="M75" s="106"/>
      <c r="N75" s="106"/>
      <c r="O75" s="107">
        <v>1</v>
      </c>
      <c r="P75" s="107">
        <v>10</v>
      </c>
      <c r="Q75" s="107">
        <v>1</v>
      </c>
      <c r="R75" s="107">
        <v>1</v>
      </c>
      <c r="S75" s="107">
        <v>1</v>
      </c>
      <c r="T75" s="107">
        <v>1</v>
      </c>
      <c r="U75" s="107">
        <v>1</v>
      </c>
      <c r="V75" s="107">
        <v>10</v>
      </c>
      <c r="W75" s="107">
        <v>11</v>
      </c>
      <c r="X75" s="107"/>
      <c r="Y75" s="107">
        <v>1</v>
      </c>
      <c r="Z75" s="107">
        <v>1</v>
      </c>
      <c r="AA75" s="107">
        <v>11</v>
      </c>
      <c r="AB75" s="107">
        <v>11</v>
      </c>
      <c r="AC75" s="107">
        <v>10</v>
      </c>
      <c r="AD75" s="107">
        <v>11</v>
      </c>
      <c r="AE75" s="107">
        <v>11</v>
      </c>
      <c r="AF75" s="107">
        <v>11</v>
      </c>
      <c r="AG75" s="107">
        <v>10</v>
      </c>
      <c r="AH75" s="107">
        <v>11</v>
      </c>
      <c r="AI75" s="107">
        <v>11</v>
      </c>
      <c r="AJ75" s="107">
        <v>11</v>
      </c>
      <c r="AK75" s="107"/>
      <c r="AL75" s="107">
        <v>11</v>
      </c>
      <c r="AM75" s="107"/>
      <c r="AN75" s="107">
        <v>11</v>
      </c>
      <c r="AO75" s="107">
        <v>10</v>
      </c>
      <c r="AP75" s="107">
        <v>1</v>
      </c>
      <c r="AQ75" s="107">
        <v>1</v>
      </c>
      <c r="AR75" s="135"/>
      <c r="AS75" s="135"/>
      <c r="AV75" s="139"/>
      <c r="AW75" s="109"/>
      <c r="AX75" s="109"/>
      <c r="AY75" s="139"/>
      <c r="AZ75" s="139"/>
      <c r="BA75" s="109"/>
      <c r="BB75" s="109"/>
      <c r="BC75" s="139"/>
      <c r="BD75" s="139"/>
      <c r="BE75" s="112"/>
      <c r="BF75" s="112"/>
      <c r="BG75" s="112"/>
      <c r="BH75" s="112"/>
      <c r="BI75" s="112"/>
      <c r="BJ75" s="112"/>
      <c r="BK75" s="112"/>
      <c r="BL75" s="112"/>
      <c r="BM75" s="113"/>
      <c r="BN75" s="112"/>
      <c r="BO75" s="112"/>
      <c r="BP75" s="112"/>
      <c r="BQ75" s="112"/>
      <c r="BR75" s="112"/>
      <c r="BS75" s="112"/>
      <c r="BT75" s="112"/>
      <c r="BU75" s="112"/>
      <c r="BV75" s="112"/>
      <c r="BW75" s="112"/>
      <c r="BX75" s="112"/>
      <c r="BY75" s="112"/>
      <c r="BZ75" s="113"/>
      <c r="CA75" s="112"/>
      <c r="CB75" s="113"/>
      <c r="CC75" s="112"/>
      <c r="CD75" s="112"/>
      <c r="CE75" s="112"/>
      <c r="CF75" s="112"/>
      <c r="CG75" s="114"/>
      <c r="CH75" s="114"/>
      <c r="CI75" s="44"/>
      <c r="CJ75" s="44"/>
      <c r="CK75" s="44"/>
    </row>
    <row r="76" spans="1:89" ht="15.75" hidden="1" thickBot="1">
      <c r="A76" s="44"/>
      <c r="B76" s="45"/>
      <c r="C76" s="104"/>
      <c r="D76" s="105"/>
      <c r="E76" s="105"/>
      <c r="F76" s="106"/>
      <c r="G76" s="106"/>
      <c r="H76" s="106"/>
      <c r="I76" s="106"/>
      <c r="J76" s="106"/>
      <c r="K76" s="106"/>
      <c r="L76" s="106"/>
      <c r="M76" s="106"/>
      <c r="N76" s="106"/>
      <c r="O76" s="107">
        <v>1</v>
      </c>
      <c r="P76" s="107">
        <v>1</v>
      </c>
      <c r="Q76" s="107">
        <v>1</v>
      </c>
      <c r="R76" s="107">
        <v>1</v>
      </c>
      <c r="S76" s="107">
        <v>1</v>
      </c>
      <c r="T76" s="107">
        <v>1</v>
      </c>
      <c r="U76" s="107">
        <v>1</v>
      </c>
      <c r="V76" s="107">
        <v>1</v>
      </c>
      <c r="W76" s="107">
        <v>2</v>
      </c>
      <c r="X76" s="107"/>
      <c r="Y76" s="107">
        <v>1</v>
      </c>
      <c r="Z76" s="107">
        <v>1</v>
      </c>
      <c r="AA76" s="107">
        <v>2</v>
      </c>
      <c r="AB76" s="107">
        <v>2</v>
      </c>
      <c r="AC76" s="107">
        <v>1</v>
      </c>
      <c r="AD76" s="107">
        <v>2</v>
      </c>
      <c r="AE76" s="107">
        <v>2</v>
      </c>
      <c r="AF76" s="107">
        <v>2</v>
      </c>
      <c r="AG76" s="107">
        <v>1</v>
      </c>
      <c r="AH76" s="107">
        <v>2</v>
      </c>
      <c r="AI76" s="107">
        <v>2</v>
      </c>
      <c r="AJ76" s="107">
        <v>2</v>
      </c>
      <c r="AK76" s="107"/>
      <c r="AL76" s="107">
        <v>2</v>
      </c>
      <c r="AM76" s="107"/>
      <c r="AN76" s="107">
        <v>2</v>
      </c>
      <c r="AO76" s="107">
        <v>1</v>
      </c>
      <c r="AP76" s="107">
        <v>1</v>
      </c>
      <c r="AQ76" s="107">
        <v>1</v>
      </c>
      <c r="AR76" s="135"/>
      <c r="AS76" s="135"/>
      <c r="AV76" s="139"/>
      <c r="AW76" s="109"/>
      <c r="AX76" s="109"/>
      <c r="AY76" s="139"/>
      <c r="AZ76" s="139"/>
      <c r="BA76" s="109"/>
      <c r="BB76" s="109"/>
      <c r="BC76" s="139"/>
      <c r="BD76" s="139"/>
      <c r="BE76" s="112"/>
      <c r="BF76" s="112"/>
      <c r="BG76" s="112"/>
      <c r="BH76" s="112"/>
      <c r="BI76" s="112"/>
      <c r="BJ76" s="112"/>
      <c r="BK76" s="112"/>
      <c r="BL76" s="112"/>
      <c r="BM76" s="113"/>
      <c r="BN76" s="112"/>
      <c r="BO76" s="112"/>
      <c r="BP76" s="112"/>
      <c r="BQ76" s="112"/>
      <c r="BR76" s="112"/>
      <c r="BS76" s="112"/>
      <c r="BT76" s="112"/>
      <c r="BU76" s="112"/>
      <c r="BV76" s="112"/>
      <c r="BW76" s="112"/>
      <c r="BX76" s="112"/>
      <c r="BY76" s="112"/>
      <c r="BZ76" s="113"/>
      <c r="CA76" s="112"/>
      <c r="CB76" s="113"/>
      <c r="CC76" s="112"/>
      <c r="CD76" s="112"/>
      <c r="CE76" s="112"/>
      <c r="CF76" s="112"/>
      <c r="CG76" s="114"/>
      <c r="CH76" s="114"/>
      <c r="CI76" s="44"/>
      <c r="CJ76" s="44"/>
      <c r="CK76" s="44"/>
    </row>
    <row r="77" spans="1:89" ht="15.75" thickBot="1">
      <c r="A77" s="44"/>
      <c r="B77" s="45"/>
      <c r="C77" s="115"/>
      <c r="D77" s="116"/>
      <c r="E77" s="116"/>
      <c r="F77" s="117"/>
      <c r="G77" s="117"/>
      <c r="H77" s="117"/>
      <c r="I77" s="117"/>
      <c r="J77" s="117"/>
      <c r="K77" s="117"/>
      <c r="L77" s="117"/>
      <c r="M77" s="117"/>
      <c r="N77" s="117"/>
      <c r="O77" s="118">
        <f t="shared" ref="O77:AS77" si="12">(O75/O76)</f>
        <v>1</v>
      </c>
      <c r="P77" s="118">
        <f t="shared" si="12"/>
        <v>10</v>
      </c>
      <c r="Q77" s="118">
        <f t="shared" si="12"/>
        <v>1</v>
      </c>
      <c r="R77" s="118">
        <f t="shared" si="12"/>
        <v>1</v>
      </c>
      <c r="S77" s="118">
        <f t="shared" si="12"/>
        <v>1</v>
      </c>
      <c r="T77" s="118">
        <f t="shared" si="12"/>
        <v>1</v>
      </c>
      <c r="U77" s="118">
        <f t="shared" si="12"/>
        <v>1</v>
      </c>
      <c r="V77" s="118">
        <f t="shared" si="12"/>
        <v>10</v>
      </c>
      <c r="W77" s="118">
        <f t="shared" si="12"/>
        <v>5.5</v>
      </c>
      <c r="X77" s="118" t="e">
        <f t="shared" si="12"/>
        <v>#DIV/0!</v>
      </c>
      <c r="Y77" s="118">
        <f t="shared" si="12"/>
        <v>1</v>
      </c>
      <c r="Z77" s="118">
        <f t="shared" si="12"/>
        <v>1</v>
      </c>
      <c r="AA77" s="118">
        <f t="shared" si="12"/>
        <v>5.5</v>
      </c>
      <c r="AB77" s="118">
        <f t="shared" si="12"/>
        <v>5.5</v>
      </c>
      <c r="AC77" s="118">
        <f t="shared" si="12"/>
        <v>10</v>
      </c>
      <c r="AD77" s="118">
        <f t="shared" si="12"/>
        <v>5.5</v>
      </c>
      <c r="AE77" s="118">
        <f t="shared" si="12"/>
        <v>5.5</v>
      </c>
      <c r="AF77" s="118">
        <f t="shared" si="12"/>
        <v>5.5</v>
      </c>
      <c r="AG77" s="118">
        <f t="shared" si="12"/>
        <v>10</v>
      </c>
      <c r="AH77" s="118">
        <f t="shared" si="12"/>
        <v>5.5</v>
      </c>
      <c r="AI77" s="118">
        <f t="shared" si="12"/>
        <v>5.5</v>
      </c>
      <c r="AJ77" s="118">
        <f t="shared" si="12"/>
        <v>5.5</v>
      </c>
      <c r="AK77" s="118" t="e">
        <f t="shared" si="12"/>
        <v>#DIV/0!</v>
      </c>
      <c r="AL77" s="118">
        <f t="shared" si="12"/>
        <v>5.5</v>
      </c>
      <c r="AM77" s="118" t="e">
        <f t="shared" si="12"/>
        <v>#DIV/0!</v>
      </c>
      <c r="AN77" s="118">
        <f t="shared" si="12"/>
        <v>5.5</v>
      </c>
      <c r="AO77" s="118">
        <f t="shared" si="12"/>
        <v>10</v>
      </c>
      <c r="AP77" s="118">
        <f t="shared" si="12"/>
        <v>1</v>
      </c>
      <c r="AQ77" s="118">
        <f t="shared" si="12"/>
        <v>1</v>
      </c>
      <c r="AR77" s="118" t="e">
        <f t="shared" si="12"/>
        <v>#DIV/0!</v>
      </c>
      <c r="AS77" s="118" t="e">
        <f t="shared" si="12"/>
        <v>#DIV/0!</v>
      </c>
      <c r="AV77" s="139"/>
      <c r="AW77" s="119"/>
      <c r="AX77" s="119"/>
      <c r="AY77" s="139"/>
      <c r="AZ77" s="139"/>
      <c r="BA77" s="109"/>
      <c r="BB77" s="109"/>
      <c r="BC77" s="139"/>
      <c r="BD77" s="139"/>
      <c r="BE77" s="112"/>
      <c r="BF77" s="112"/>
      <c r="BG77" s="112"/>
      <c r="BH77" s="112"/>
      <c r="BI77" s="112"/>
      <c r="BJ77" s="112"/>
      <c r="BK77" s="112"/>
      <c r="BL77" s="112"/>
      <c r="BM77" s="113"/>
      <c r="BN77" s="112"/>
      <c r="BO77" s="112"/>
      <c r="BP77" s="112"/>
      <c r="BQ77" s="112"/>
      <c r="BR77" s="112"/>
      <c r="BS77" s="112"/>
      <c r="BT77" s="112"/>
      <c r="BU77" s="112"/>
      <c r="BV77" s="112"/>
      <c r="BW77" s="112"/>
      <c r="BX77" s="112"/>
      <c r="BY77" s="112"/>
      <c r="BZ77" s="113"/>
      <c r="CA77" s="112"/>
      <c r="CB77" s="113"/>
      <c r="CC77" s="112"/>
      <c r="CD77" s="112"/>
      <c r="CE77" s="112"/>
      <c r="CF77" s="112"/>
      <c r="CG77" s="114"/>
      <c r="CH77" s="114"/>
      <c r="CI77" s="44"/>
      <c r="CJ77" s="44"/>
      <c r="CK77" s="44"/>
    </row>
    <row r="78" spans="1:89" ht="15.75" thickBot="1">
      <c r="A78" s="44"/>
      <c r="B78" s="45"/>
      <c r="C78" s="45"/>
      <c r="D78" s="46"/>
      <c r="E78" s="46"/>
      <c r="F78" s="44"/>
      <c r="G78" s="44"/>
      <c r="H78" s="44"/>
      <c r="I78" s="44"/>
      <c r="J78" s="44"/>
      <c r="K78" s="44"/>
      <c r="L78" s="44"/>
      <c r="M78" s="44"/>
      <c r="N78" s="44"/>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147"/>
      <c r="AN78" s="148"/>
      <c r="AO78" s="47"/>
      <c r="AP78" s="47"/>
      <c r="AQ78" s="47"/>
      <c r="AR78" s="47"/>
      <c r="AS78" s="47"/>
      <c r="AT78" s="44"/>
      <c r="AU78" s="48"/>
      <c r="AV78" s="139"/>
      <c r="AW78" s="119"/>
      <c r="AX78" s="119"/>
      <c r="AY78" s="139"/>
      <c r="AZ78" s="139"/>
      <c r="BA78" s="119"/>
      <c r="BB78" s="119"/>
      <c r="BC78" s="139"/>
      <c r="BD78" s="139"/>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4"/>
      <c r="CH78" s="44"/>
      <c r="CI78" s="44"/>
      <c r="CJ78" s="44"/>
      <c r="CK78" s="44"/>
    </row>
    <row r="79" spans="1:89" ht="15.75" thickBot="1">
      <c r="A79" s="44"/>
      <c r="B79" s="52">
        <v>7</v>
      </c>
      <c r="C79" s="136" t="s">
        <v>24</v>
      </c>
      <c r="D79" s="54"/>
      <c r="E79" s="54"/>
      <c r="F79" s="55"/>
      <c r="G79" s="55"/>
      <c r="H79" s="55"/>
      <c r="I79" s="55"/>
      <c r="J79" s="55"/>
      <c r="K79" s="55"/>
      <c r="L79" s="55"/>
      <c r="M79" s="55"/>
      <c r="N79" s="56"/>
      <c r="O79" s="123"/>
      <c r="P79" s="58">
        <v>1</v>
      </c>
      <c r="Q79" s="58">
        <v>2</v>
      </c>
      <c r="R79" s="58">
        <v>3</v>
      </c>
      <c r="S79" s="58">
        <v>4</v>
      </c>
      <c r="T79" s="58">
        <v>5</v>
      </c>
      <c r="U79" s="58">
        <v>6</v>
      </c>
      <c r="V79" s="58">
        <v>7</v>
      </c>
      <c r="W79" s="58">
        <v>8</v>
      </c>
      <c r="X79" s="58">
        <v>9</v>
      </c>
      <c r="Y79" s="58">
        <v>10</v>
      </c>
      <c r="Z79" s="58">
        <v>11</v>
      </c>
      <c r="AA79" s="58">
        <v>12</v>
      </c>
      <c r="AB79" s="58">
        <v>13</v>
      </c>
      <c r="AC79" s="58">
        <v>14</v>
      </c>
      <c r="AD79" s="58">
        <v>15</v>
      </c>
      <c r="AE79" s="58">
        <v>16</v>
      </c>
      <c r="AF79" s="58">
        <v>17</v>
      </c>
      <c r="AG79" s="58">
        <v>18</v>
      </c>
      <c r="AH79" s="58">
        <v>19</v>
      </c>
      <c r="AI79" s="58">
        <v>20</v>
      </c>
      <c r="AJ79" s="58">
        <v>21</v>
      </c>
      <c r="AK79" s="58">
        <v>22</v>
      </c>
      <c r="AL79" s="58">
        <v>23</v>
      </c>
      <c r="AM79" s="58">
        <v>24</v>
      </c>
      <c r="AN79" s="58">
        <v>25</v>
      </c>
      <c r="AO79" s="58">
        <v>26</v>
      </c>
      <c r="AP79" s="58">
        <v>27</v>
      </c>
      <c r="AQ79" s="58">
        <v>28</v>
      </c>
      <c r="AR79" s="58">
        <v>29</v>
      </c>
      <c r="AS79" s="58">
        <v>30</v>
      </c>
      <c r="AV79" s="44"/>
      <c r="AW79" s="49"/>
      <c r="AX79" s="49"/>
      <c r="AY79" s="139"/>
      <c r="AZ79" s="44"/>
      <c r="BA79" s="49"/>
      <c r="BB79" s="49"/>
      <c r="BC79" s="139"/>
      <c r="BD79" s="139"/>
      <c r="BE79" s="60">
        <v>1</v>
      </c>
      <c r="BF79" s="60">
        <v>2</v>
      </c>
      <c r="BG79" s="60">
        <v>3</v>
      </c>
      <c r="BH79" s="60">
        <v>4</v>
      </c>
      <c r="BI79" s="60">
        <v>5</v>
      </c>
      <c r="BJ79" s="60">
        <v>6</v>
      </c>
      <c r="BK79" s="60">
        <v>7</v>
      </c>
      <c r="BL79" s="60">
        <v>8</v>
      </c>
      <c r="BM79" s="60">
        <v>9</v>
      </c>
      <c r="BN79" s="60">
        <v>10</v>
      </c>
      <c r="BO79" s="60">
        <v>11</v>
      </c>
      <c r="BP79" s="60">
        <v>12</v>
      </c>
      <c r="BQ79" s="60">
        <v>13</v>
      </c>
      <c r="BR79" s="60">
        <v>14</v>
      </c>
      <c r="BS79" s="60">
        <v>15</v>
      </c>
      <c r="BT79" s="60">
        <v>16</v>
      </c>
      <c r="BU79" s="60">
        <v>17</v>
      </c>
      <c r="BV79" s="60">
        <v>18</v>
      </c>
      <c r="BW79" s="60">
        <v>19</v>
      </c>
      <c r="BX79" s="60">
        <v>20</v>
      </c>
      <c r="BY79" s="60">
        <v>21</v>
      </c>
      <c r="BZ79" s="60">
        <v>22</v>
      </c>
      <c r="CA79" s="60">
        <v>23</v>
      </c>
      <c r="CB79" s="60">
        <v>24</v>
      </c>
      <c r="CC79" s="60">
        <v>25</v>
      </c>
      <c r="CD79" s="60">
        <v>26</v>
      </c>
      <c r="CE79" s="60">
        <v>27</v>
      </c>
      <c r="CF79" s="60">
        <v>28</v>
      </c>
      <c r="CG79" s="61">
        <v>29</v>
      </c>
      <c r="CH79" s="61">
        <v>30</v>
      </c>
      <c r="CI79" s="44"/>
      <c r="CJ79" s="44"/>
      <c r="CK79" s="44"/>
    </row>
    <row r="80" spans="1:89" ht="15.75" thickBot="1">
      <c r="A80" s="44"/>
      <c r="B80" s="45"/>
      <c r="C80" s="45"/>
      <c r="D80" s="46"/>
      <c r="E80" s="46"/>
      <c r="F80" s="44"/>
      <c r="G80" s="44"/>
      <c r="H80" s="44"/>
      <c r="I80" s="44"/>
      <c r="J80" s="44"/>
      <c r="K80" s="44"/>
      <c r="L80" s="44"/>
      <c r="M80" s="44"/>
      <c r="N80" s="44"/>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4"/>
      <c r="AU80" s="48"/>
      <c r="AV80" s="139"/>
      <c r="AW80" s="119"/>
      <c r="AX80" s="119"/>
      <c r="AY80" s="139"/>
      <c r="AZ80" s="139"/>
      <c r="BA80" s="119"/>
      <c r="BB80" s="119"/>
      <c r="BC80" s="139"/>
      <c r="BD80" s="139"/>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4"/>
      <c r="CH80" s="44"/>
      <c r="CI80" s="44"/>
      <c r="CJ80" s="44"/>
      <c r="CK80" s="44"/>
    </row>
    <row r="81" spans="1:89" ht="18.75" thickBot="1">
      <c r="A81" s="44"/>
      <c r="B81" s="45"/>
      <c r="C81" s="62" t="s">
        <v>0</v>
      </c>
      <c r="D81" s="64" t="s">
        <v>51</v>
      </c>
      <c r="E81" s="64"/>
      <c r="F81" s="65"/>
      <c r="G81" s="65"/>
      <c r="H81" s="65"/>
      <c r="I81" s="65"/>
      <c r="J81" s="65"/>
      <c r="K81" s="65"/>
      <c r="L81" s="65"/>
      <c r="M81" s="65"/>
      <c r="N81" s="65"/>
      <c r="O81" s="66"/>
      <c r="P81" s="67">
        <v>1</v>
      </c>
      <c r="Q81" s="68">
        <v>1</v>
      </c>
      <c r="R81" s="68">
        <v>1</v>
      </c>
      <c r="S81" s="68">
        <v>1</v>
      </c>
      <c r="T81" s="68">
        <v>1</v>
      </c>
      <c r="U81" s="68">
        <v>0.5</v>
      </c>
      <c r="V81" s="71"/>
      <c r="W81" s="75"/>
      <c r="X81" s="129"/>
      <c r="Y81" s="68">
        <v>1</v>
      </c>
      <c r="Z81" s="71"/>
      <c r="AA81" s="71"/>
      <c r="AB81" s="78">
        <v>1</v>
      </c>
      <c r="AC81" s="67">
        <v>1</v>
      </c>
      <c r="AD81" s="71"/>
      <c r="AE81" s="68">
        <v>1</v>
      </c>
      <c r="AF81" s="75"/>
      <c r="AG81" s="128"/>
      <c r="AH81" s="71"/>
      <c r="AI81" s="68">
        <v>0.5</v>
      </c>
      <c r="AJ81" s="71"/>
      <c r="AK81" s="79"/>
      <c r="AL81" s="68">
        <v>1</v>
      </c>
      <c r="AM81" s="80"/>
      <c r="AN81" s="130"/>
      <c r="AO81" s="68">
        <v>1</v>
      </c>
      <c r="AP81" s="78">
        <v>0.5</v>
      </c>
      <c r="AQ81" s="67">
        <v>1</v>
      </c>
      <c r="AR81" s="127"/>
      <c r="AS81" s="127"/>
      <c r="AT81" s="50">
        <f>SUM(P81:AS81)</f>
        <v>13.5</v>
      </c>
      <c r="AV81" s="139"/>
      <c r="AW81" s="76">
        <f>(AT81/AU83)</f>
        <v>0.54</v>
      </c>
      <c r="AX81" s="77">
        <f>(AW81)</f>
        <v>0.54</v>
      </c>
      <c r="AY81" s="139"/>
      <c r="AZ81" s="139"/>
      <c r="BA81" s="77">
        <v>0.67</v>
      </c>
      <c r="BB81" s="77">
        <f>(BA81)</f>
        <v>0.67</v>
      </c>
      <c r="BC81" s="139"/>
      <c r="BD81" s="139"/>
      <c r="BE81" s="321">
        <f>(P84/P85)</f>
        <v>10</v>
      </c>
      <c r="BF81" s="321">
        <f t="shared" ref="BF81:CF81" si="13">(Q84/Q85)</f>
        <v>10</v>
      </c>
      <c r="BG81" s="321">
        <f t="shared" si="13"/>
        <v>10</v>
      </c>
      <c r="BH81" s="321">
        <f t="shared" si="13"/>
        <v>10</v>
      </c>
      <c r="BI81" s="321">
        <f t="shared" si="13"/>
        <v>10</v>
      </c>
      <c r="BJ81" s="321">
        <f t="shared" si="13"/>
        <v>7.5</v>
      </c>
      <c r="BK81" s="321">
        <f t="shared" si="13"/>
        <v>5</v>
      </c>
      <c r="BL81" s="321">
        <f t="shared" si="13"/>
        <v>5</v>
      </c>
      <c r="BM81" s="321" t="e">
        <f t="shared" si="13"/>
        <v>#DIV/0!</v>
      </c>
      <c r="BN81" s="321">
        <f t="shared" si="13"/>
        <v>10</v>
      </c>
      <c r="BO81" s="321">
        <f t="shared" si="13"/>
        <v>5</v>
      </c>
      <c r="BP81" s="321">
        <f t="shared" si="13"/>
        <v>5</v>
      </c>
      <c r="BQ81" s="321">
        <f t="shared" si="13"/>
        <v>10</v>
      </c>
      <c r="BR81" s="321">
        <f t="shared" si="13"/>
        <v>10</v>
      </c>
      <c r="BS81" s="321">
        <f t="shared" si="13"/>
        <v>5</v>
      </c>
      <c r="BT81" s="321">
        <f t="shared" si="13"/>
        <v>10</v>
      </c>
      <c r="BU81" s="321">
        <f t="shared" si="13"/>
        <v>5</v>
      </c>
      <c r="BV81" s="321">
        <f t="shared" si="13"/>
        <v>5</v>
      </c>
      <c r="BW81" s="321">
        <f t="shared" si="13"/>
        <v>5</v>
      </c>
      <c r="BX81" s="321">
        <f t="shared" si="13"/>
        <v>7.5</v>
      </c>
      <c r="BY81" s="321">
        <f t="shared" si="13"/>
        <v>5</v>
      </c>
      <c r="BZ81" s="321" t="e">
        <f t="shared" si="13"/>
        <v>#DIV/0!</v>
      </c>
      <c r="CA81" s="321">
        <f t="shared" si="13"/>
        <v>10</v>
      </c>
      <c r="CB81" s="321" t="e">
        <f t="shared" si="13"/>
        <v>#DIV/0!</v>
      </c>
      <c r="CC81" s="321">
        <f t="shared" si="13"/>
        <v>5</v>
      </c>
      <c r="CD81" s="321">
        <f t="shared" si="13"/>
        <v>10</v>
      </c>
      <c r="CE81" s="321">
        <f t="shared" si="13"/>
        <v>5.5</v>
      </c>
      <c r="CF81" s="321">
        <f t="shared" si="13"/>
        <v>10</v>
      </c>
      <c r="CG81" s="326"/>
      <c r="CH81" s="326"/>
      <c r="CI81" s="44"/>
      <c r="CJ81" s="44"/>
      <c r="CK81" s="44"/>
    </row>
    <row r="82" spans="1:89" ht="18.75" thickBot="1">
      <c r="A82" s="44"/>
      <c r="B82" s="45"/>
      <c r="C82" s="62" t="s">
        <v>1</v>
      </c>
      <c r="D82" s="64" t="s">
        <v>52</v>
      </c>
      <c r="E82" s="64"/>
      <c r="F82" s="65"/>
      <c r="G82" s="65"/>
      <c r="H82" s="65"/>
      <c r="I82" s="65"/>
      <c r="J82" s="65"/>
      <c r="K82" s="65"/>
      <c r="L82" s="65"/>
      <c r="M82" s="65"/>
      <c r="N82" s="65"/>
      <c r="O82" s="85">
        <v>1</v>
      </c>
      <c r="P82" s="82"/>
      <c r="Q82" s="83"/>
      <c r="R82" s="83"/>
      <c r="S82" s="83"/>
      <c r="T82" s="83"/>
      <c r="U82" s="84">
        <v>0.5</v>
      </c>
      <c r="V82" s="84">
        <v>1</v>
      </c>
      <c r="W82" s="85">
        <v>1</v>
      </c>
      <c r="X82" s="86"/>
      <c r="Y82" s="83"/>
      <c r="Z82" s="84">
        <v>1</v>
      </c>
      <c r="AA82" s="84">
        <v>1</v>
      </c>
      <c r="AB82" s="88"/>
      <c r="AC82" s="82"/>
      <c r="AD82" s="84">
        <v>1</v>
      </c>
      <c r="AE82" s="83"/>
      <c r="AF82" s="85">
        <v>1</v>
      </c>
      <c r="AG82" s="87">
        <v>1</v>
      </c>
      <c r="AH82" s="84">
        <v>1</v>
      </c>
      <c r="AI82" s="84">
        <v>0.5</v>
      </c>
      <c r="AJ82" s="84">
        <v>1</v>
      </c>
      <c r="AK82" s="89"/>
      <c r="AL82" s="134"/>
      <c r="AM82" s="90"/>
      <c r="AN82" s="87">
        <v>1</v>
      </c>
      <c r="AO82" s="134"/>
      <c r="AP82" s="140"/>
      <c r="AQ82" s="138"/>
      <c r="AR82" s="127"/>
      <c r="AS82" s="127"/>
      <c r="AT82" s="50">
        <f>SUM(P82:AS82)</f>
        <v>11</v>
      </c>
      <c r="AV82" s="139"/>
      <c r="AW82" s="91">
        <f>(AT82/AU83)</f>
        <v>0.44</v>
      </c>
      <c r="AX82" s="329">
        <f>SUM(AW82:AW83)</f>
        <v>0.46</v>
      </c>
      <c r="AY82" s="139"/>
      <c r="AZ82" s="139"/>
      <c r="BA82" s="101">
        <v>0.36</v>
      </c>
      <c r="BB82" s="329">
        <f>SUM(BA82:BA83)</f>
        <v>0.36</v>
      </c>
      <c r="BC82" s="139"/>
      <c r="BD82" s="139"/>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7"/>
      <c r="CH82" s="327"/>
      <c r="CI82" s="44"/>
      <c r="CJ82" s="44"/>
      <c r="CK82" s="44"/>
    </row>
    <row r="83" spans="1:89" ht="18.75" thickBot="1">
      <c r="A83" s="44"/>
      <c r="B83" s="45"/>
      <c r="C83" s="62" t="s">
        <v>2</v>
      </c>
      <c r="D83" s="64" t="s">
        <v>53</v>
      </c>
      <c r="E83" s="64"/>
      <c r="F83" s="65"/>
      <c r="G83" s="65"/>
      <c r="H83" s="65"/>
      <c r="I83" s="65"/>
      <c r="J83" s="65"/>
      <c r="K83" s="65"/>
      <c r="L83" s="65"/>
      <c r="M83" s="65"/>
      <c r="N83" s="65"/>
      <c r="O83" s="149"/>
      <c r="P83" s="92"/>
      <c r="Q83" s="93"/>
      <c r="R83" s="93"/>
      <c r="S83" s="93"/>
      <c r="T83" s="93"/>
      <c r="U83" s="93"/>
      <c r="V83" s="93"/>
      <c r="W83" s="95"/>
      <c r="X83" s="96"/>
      <c r="Y83" s="93"/>
      <c r="Z83" s="93"/>
      <c r="AA83" s="93"/>
      <c r="AB83" s="95"/>
      <c r="AC83" s="92"/>
      <c r="AD83" s="93"/>
      <c r="AE83" s="93"/>
      <c r="AF83" s="95"/>
      <c r="AG83" s="92"/>
      <c r="AH83" s="93"/>
      <c r="AI83" s="93"/>
      <c r="AJ83" s="93"/>
      <c r="AK83" s="98"/>
      <c r="AL83" s="124"/>
      <c r="AM83" s="99"/>
      <c r="AN83" s="125"/>
      <c r="AO83" s="124"/>
      <c r="AP83" s="102">
        <v>0.5</v>
      </c>
      <c r="AQ83" s="125"/>
      <c r="AR83" s="127"/>
      <c r="AS83" s="127"/>
      <c r="AT83" s="50">
        <f>SUM(P83:AS83)</f>
        <v>0.5</v>
      </c>
      <c r="AU83" s="59">
        <f>SUM(AT79:AT83)</f>
        <v>25</v>
      </c>
      <c r="AV83" s="139"/>
      <c r="AW83" s="100">
        <f>(AT83/AU83)</f>
        <v>0.02</v>
      </c>
      <c r="AX83" s="330"/>
      <c r="AY83" s="139"/>
      <c r="AZ83" s="139"/>
      <c r="BA83" s="103">
        <v>0</v>
      </c>
      <c r="BB83" s="330"/>
      <c r="BC83" s="139"/>
      <c r="BD83" s="139"/>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8"/>
      <c r="CH83" s="328"/>
      <c r="CI83" s="44"/>
      <c r="CJ83" s="44"/>
      <c r="CK83" s="44"/>
    </row>
    <row r="84" spans="1:89" hidden="1">
      <c r="A84" s="44"/>
      <c r="B84" s="45"/>
      <c r="C84" s="104"/>
      <c r="D84" s="105"/>
      <c r="E84" s="105"/>
      <c r="F84" s="106"/>
      <c r="G84" s="106"/>
      <c r="H84" s="106"/>
      <c r="I84" s="106"/>
      <c r="J84" s="106"/>
      <c r="K84" s="106"/>
      <c r="L84" s="106"/>
      <c r="M84" s="106"/>
      <c r="N84" s="106"/>
      <c r="O84" s="150">
        <v>5</v>
      </c>
      <c r="P84" s="107">
        <v>10</v>
      </c>
      <c r="Q84" s="107">
        <v>10</v>
      </c>
      <c r="R84" s="107">
        <v>10</v>
      </c>
      <c r="S84" s="107">
        <v>10</v>
      </c>
      <c r="T84" s="107">
        <v>10</v>
      </c>
      <c r="U84" s="107">
        <v>15</v>
      </c>
      <c r="V84" s="107">
        <v>5</v>
      </c>
      <c r="W84" s="107">
        <v>5</v>
      </c>
      <c r="X84" s="107"/>
      <c r="Y84" s="107">
        <v>10</v>
      </c>
      <c r="Z84" s="107">
        <v>5</v>
      </c>
      <c r="AA84" s="107">
        <v>5</v>
      </c>
      <c r="AB84" s="107">
        <v>10</v>
      </c>
      <c r="AC84" s="107">
        <v>10</v>
      </c>
      <c r="AD84" s="107">
        <v>5</v>
      </c>
      <c r="AE84" s="107">
        <v>10</v>
      </c>
      <c r="AF84" s="107">
        <v>5</v>
      </c>
      <c r="AG84" s="107">
        <v>5</v>
      </c>
      <c r="AH84" s="107">
        <v>5</v>
      </c>
      <c r="AI84" s="107">
        <v>15</v>
      </c>
      <c r="AJ84" s="107">
        <v>5</v>
      </c>
      <c r="AK84" s="107"/>
      <c r="AL84" s="107">
        <v>10</v>
      </c>
      <c r="AM84" s="107"/>
      <c r="AN84" s="107">
        <v>5</v>
      </c>
      <c r="AO84" s="107">
        <v>10</v>
      </c>
      <c r="AP84" s="107">
        <v>11</v>
      </c>
      <c r="AQ84" s="107">
        <v>10</v>
      </c>
      <c r="AR84" s="135"/>
      <c r="AS84" s="135"/>
      <c r="AV84" s="139"/>
      <c r="AW84" s="109"/>
      <c r="AX84" s="111"/>
      <c r="AY84" s="139"/>
      <c r="AZ84" s="139"/>
      <c r="BA84" s="109"/>
      <c r="BB84" s="111"/>
      <c r="BC84" s="139"/>
      <c r="BD84" s="139"/>
      <c r="BE84" s="112"/>
      <c r="BF84" s="112"/>
      <c r="BG84" s="112"/>
      <c r="BH84" s="112"/>
      <c r="BI84" s="112"/>
      <c r="BJ84" s="112"/>
      <c r="BK84" s="112"/>
      <c r="BL84" s="112"/>
      <c r="BM84" s="113"/>
      <c r="BN84" s="112"/>
      <c r="BO84" s="112"/>
      <c r="BP84" s="112"/>
      <c r="BQ84" s="112"/>
      <c r="BR84" s="112"/>
      <c r="BS84" s="112"/>
      <c r="BT84" s="112"/>
      <c r="BU84" s="112"/>
      <c r="BV84" s="112"/>
      <c r="BW84" s="112"/>
      <c r="BX84" s="112"/>
      <c r="BY84" s="112"/>
      <c r="BZ84" s="113"/>
      <c r="CA84" s="112"/>
      <c r="CB84" s="113"/>
      <c r="CC84" s="112"/>
      <c r="CD84" s="112"/>
      <c r="CE84" s="112"/>
      <c r="CF84" s="112"/>
      <c r="CG84" s="114"/>
      <c r="CH84" s="114"/>
      <c r="CI84" s="44"/>
      <c r="CJ84" s="44"/>
      <c r="CK84" s="44"/>
    </row>
    <row r="85" spans="1:89" ht="15.75" hidden="1" thickBot="1">
      <c r="A85" s="44"/>
      <c r="B85" s="45"/>
      <c r="C85" s="104"/>
      <c r="D85" s="105"/>
      <c r="E85" s="105"/>
      <c r="F85" s="106"/>
      <c r="G85" s="106"/>
      <c r="H85" s="106"/>
      <c r="I85" s="106"/>
      <c r="J85" s="106"/>
      <c r="K85" s="106"/>
      <c r="L85" s="106"/>
      <c r="M85" s="106"/>
      <c r="N85" s="106"/>
      <c r="O85" s="150">
        <v>1</v>
      </c>
      <c r="P85" s="107">
        <v>1</v>
      </c>
      <c r="Q85" s="107">
        <v>1</v>
      </c>
      <c r="R85" s="107">
        <v>1</v>
      </c>
      <c r="S85" s="107">
        <v>1</v>
      </c>
      <c r="T85" s="107">
        <v>1</v>
      </c>
      <c r="U85" s="107">
        <v>2</v>
      </c>
      <c r="V85" s="107">
        <v>1</v>
      </c>
      <c r="W85" s="107">
        <v>1</v>
      </c>
      <c r="X85" s="107"/>
      <c r="Y85" s="107">
        <v>1</v>
      </c>
      <c r="Z85" s="107">
        <v>1</v>
      </c>
      <c r="AA85" s="107">
        <v>1</v>
      </c>
      <c r="AB85" s="107">
        <v>1</v>
      </c>
      <c r="AC85" s="107">
        <v>1</v>
      </c>
      <c r="AD85" s="107">
        <v>1</v>
      </c>
      <c r="AE85" s="107">
        <v>1</v>
      </c>
      <c r="AF85" s="107">
        <v>1</v>
      </c>
      <c r="AG85" s="107">
        <v>1</v>
      </c>
      <c r="AH85" s="107">
        <v>1</v>
      </c>
      <c r="AI85" s="107">
        <v>2</v>
      </c>
      <c r="AJ85" s="107">
        <v>1</v>
      </c>
      <c r="AK85" s="107"/>
      <c r="AL85" s="107">
        <v>1</v>
      </c>
      <c r="AM85" s="107"/>
      <c r="AN85" s="107">
        <v>1</v>
      </c>
      <c r="AO85" s="107">
        <v>1</v>
      </c>
      <c r="AP85" s="107">
        <v>2</v>
      </c>
      <c r="AQ85" s="107">
        <v>1</v>
      </c>
      <c r="AR85" s="135"/>
      <c r="AS85" s="135"/>
      <c r="AV85" s="139"/>
      <c r="AW85" s="109"/>
      <c r="AX85" s="111"/>
      <c r="AY85" s="139"/>
      <c r="AZ85" s="139"/>
      <c r="BA85" s="109"/>
      <c r="BB85" s="111"/>
      <c r="BC85" s="139"/>
      <c r="BD85" s="139"/>
      <c r="BE85" s="112"/>
      <c r="BF85" s="112"/>
      <c r="BG85" s="112"/>
      <c r="BH85" s="112"/>
      <c r="BI85" s="112"/>
      <c r="BJ85" s="112"/>
      <c r="BK85" s="112"/>
      <c r="BL85" s="112"/>
      <c r="BM85" s="113"/>
      <c r="BN85" s="112"/>
      <c r="BO85" s="112"/>
      <c r="BP85" s="112"/>
      <c r="BQ85" s="112"/>
      <c r="BR85" s="112"/>
      <c r="BS85" s="112"/>
      <c r="BT85" s="112"/>
      <c r="BU85" s="112"/>
      <c r="BV85" s="112"/>
      <c r="BW85" s="112"/>
      <c r="BX85" s="112"/>
      <c r="BY85" s="112"/>
      <c r="BZ85" s="113"/>
      <c r="CA85" s="112"/>
      <c r="CB85" s="113"/>
      <c r="CC85" s="112"/>
      <c r="CD85" s="112"/>
      <c r="CE85" s="112"/>
      <c r="CF85" s="112"/>
      <c r="CG85" s="114"/>
      <c r="CH85" s="114"/>
      <c r="CI85" s="44"/>
      <c r="CJ85" s="44"/>
      <c r="CK85" s="44"/>
    </row>
    <row r="86" spans="1:89" ht="15.75" thickBot="1">
      <c r="A86" s="44"/>
      <c r="B86" s="45"/>
      <c r="C86" s="115"/>
      <c r="D86" s="116"/>
      <c r="E86" s="116"/>
      <c r="F86" s="117"/>
      <c r="G86" s="117"/>
      <c r="H86" s="117"/>
      <c r="I86" s="117"/>
      <c r="J86" s="117"/>
      <c r="K86" s="117"/>
      <c r="L86" s="117"/>
      <c r="M86" s="117"/>
      <c r="N86" s="117"/>
      <c r="O86" s="118">
        <f t="shared" ref="O86:AS86" si="14">(O84/O85)</f>
        <v>5</v>
      </c>
      <c r="P86" s="118">
        <f t="shared" si="14"/>
        <v>10</v>
      </c>
      <c r="Q86" s="118">
        <f t="shared" si="14"/>
        <v>10</v>
      </c>
      <c r="R86" s="118">
        <f t="shared" si="14"/>
        <v>10</v>
      </c>
      <c r="S86" s="118">
        <f t="shared" si="14"/>
        <v>10</v>
      </c>
      <c r="T86" s="118">
        <f t="shared" si="14"/>
        <v>10</v>
      </c>
      <c r="U86" s="118">
        <f t="shared" si="14"/>
        <v>7.5</v>
      </c>
      <c r="V86" s="118">
        <f t="shared" si="14"/>
        <v>5</v>
      </c>
      <c r="W86" s="118">
        <f t="shared" si="14"/>
        <v>5</v>
      </c>
      <c r="X86" s="118" t="e">
        <f t="shared" si="14"/>
        <v>#DIV/0!</v>
      </c>
      <c r="Y86" s="118">
        <f t="shared" si="14"/>
        <v>10</v>
      </c>
      <c r="Z86" s="118">
        <f t="shared" si="14"/>
        <v>5</v>
      </c>
      <c r="AA86" s="118">
        <f t="shared" si="14"/>
        <v>5</v>
      </c>
      <c r="AB86" s="118">
        <f t="shared" si="14"/>
        <v>10</v>
      </c>
      <c r="AC86" s="118">
        <f t="shared" si="14"/>
        <v>10</v>
      </c>
      <c r="AD86" s="118">
        <f t="shared" si="14"/>
        <v>5</v>
      </c>
      <c r="AE86" s="118">
        <f t="shared" si="14"/>
        <v>10</v>
      </c>
      <c r="AF86" s="118">
        <f t="shared" si="14"/>
        <v>5</v>
      </c>
      <c r="AG86" s="118">
        <f t="shared" si="14"/>
        <v>5</v>
      </c>
      <c r="AH86" s="118">
        <f t="shared" si="14"/>
        <v>5</v>
      </c>
      <c r="AI86" s="118">
        <f t="shared" si="14"/>
        <v>7.5</v>
      </c>
      <c r="AJ86" s="118">
        <f t="shared" si="14"/>
        <v>5</v>
      </c>
      <c r="AK86" s="118" t="e">
        <f t="shared" si="14"/>
        <v>#DIV/0!</v>
      </c>
      <c r="AL86" s="118">
        <f t="shared" si="14"/>
        <v>10</v>
      </c>
      <c r="AM86" s="118" t="e">
        <f t="shared" si="14"/>
        <v>#DIV/0!</v>
      </c>
      <c r="AN86" s="118">
        <f t="shared" si="14"/>
        <v>5</v>
      </c>
      <c r="AO86" s="118">
        <f t="shared" si="14"/>
        <v>10</v>
      </c>
      <c r="AP86" s="118">
        <f t="shared" si="14"/>
        <v>5.5</v>
      </c>
      <c r="AQ86" s="118">
        <f t="shared" si="14"/>
        <v>10</v>
      </c>
      <c r="AR86" s="118" t="e">
        <f t="shared" si="14"/>
        <v>#DIV/0!</v>
      </c>
      <c r="AS86" s="118" t="e">
        <f t="shared" si="14"/>
        <v>#DIV/0!</v>
      </c>
      <c r="AV86" s="139"/>
      <c r="AW86" s="119"/>
      <c r="AX86" s="120"/>
      <c r="AY86" s="139"/>
      <c r="AZ86" s="139"/>
      <c r="BA86" s="109"/>
      <c r="BB86" s="111"/>
      <c r="BC86" s="139"/>
      <c r="BD86" s="139"/>
      <c r="BE86" s="112"/>
      <c r="BF86" s="112"/>
      <c r="BG86" s="112"/>
      <c r="BH86" s="112"/>
      <c r="BI86" s="112"/>
      <c r="BJ86" s="112"/>
      <c r="BK86" s="112"/>
      <c r="BL86" s="112"/>
      <c r="BM86" s="113"/>
      <c r="BN86" s="112"/>
      <c r="BO86" s="112"/>
      <c r="BP86" s="112"/>
      <c r="BQ86" s="112"/>
      <c r="BR86" s="112"/>
      <c r="BS86" s="112"/>
      <c r="BT86" s="112"/>
      <c r="BU86" s="112"/>
      <c r="BV86" s="112"/>
      <c r="BW86" s="112"/>
      <c r="BX86" s="112"/>
      <c r="BY86" s="112"/>
      <c r="BZ86" s="113"/>
      <c r="CA86" s="112"/>
      <c r="CB86" s="113"/>
      <c r="CC86" s="112"/>
      <c r="CD86" s="112"/>
      <c r="CE86" s="112"/>
      <c r="CF86" s="112"/>
      <c r="CG86" s="114"/>
      <c r="CH86" s="114"/>
      <c r="CI86" s="44"/>
      <c r="CJ86" s="44"/>
      <c r="CK86" s="44"/>
    </row>
    <row r="87" spans="1:89" ht="15.75" thickBot="1">
      <c r="A87" s="44"/>
      <c r="B87" s="45"/>
      <c r="C87" s="45"/>
      <c r="D87" s="46"/>
      <c r="E87" s="46"/>
      <c r="F87" s="44"/>
      <c r="G87" s="44"/>
      <c r="H87" s="44"/>
      <c r="I87" s="44"/>
      <c r="J87" s="44"/>
      <c r="K87" s="44"/>
      <c r="L87" s="44"/>
      <c r="M87" s="44"/>
      <c r="N87" s="44"/>
      <c r="O87" s="151"/>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4"/>
      <c r="AU87" s="48"/>
      <c r="AV87" s="139"/>
      <c r="AW87" s="119"/>
      <c r="AX87" s="119"/>
      <c r="AY87" s="139"/>
      <c r="AZ87" s="139"/>
      <c r="BA87" s="119"/>
      <c r="BB87" s="119"/>
      <c r="BC87" s="139"/>
      <c r="BD87" s="139"/>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4"/>
      <c r="CH87" s="44"/>
      <c r="CI87" s="44"/>
      <c r="CJ87" s="44"/>
      <c r="CK87" s="44"/>
    </row>
    <row r="88" spans="1:89" ht="15.75" thickBot="1">
      <c r="A88" s="44"/>
      <c r="B88" s="52">
        <v>8</v>
      </c>
      <c r="C88" s="136" t="s">
        <v>6</v>
      </c>
      <c r="D88" s="54"/>
      <c r="E88" s="54"/>
      <c r="F88" s="55"/>
      <c r="G88" s="55"/>
      <c r="H88" s="55"/>
      <c r="I88" s="55"/>
      <c r="J88" s="55"/>
      <c r="K88" s="55"/>
      <c r="L88" s="55"/>
      <c r="M88" s="55"/>
      <c r="N88" s="56"/>
      <c r="O88" s="123"/>
      <c r="P88" s="58">
        <v>1</v>
      </c>
      <c r="Q88" s="58">
        <v>2</v>
      </c>
      <c r="R88" s="58">
        <v>3</v>
      </c>
      <c r="S88" s="58">
        <v>4</v>
      </c>
      <c r="T88" s="58">
        <v>5</v>
      </c>
      <c r="U88" s="58">
        <v>6</v>
      </c>
      <c r="V88" s="58">
        <v>7</v>
      </c>
      <c r="W88" s="58">
        <v>8</v>
      </c>
      <c r="X88" s="58">
        <v>9</v>
      </c>
      <c r="Y88" s="58">
        <v>10</v>
      </c>
      <c r="Z88" s="58">
        <v>11</v>
      </c>
      <c r="AA88" s="58">
        <v>12</v>
      </c>
      <c r="AB88" s="58">
        <v>13</v>
      </c>
      <c r="AC88" s="58">
        <v>14</v>
      </c>
      <c r="AD88" s="58">
        <v>15</v>
      </c>
      <c r="AE88" s="58">
        <v>16</v>
      </c>
      <c r="AF88" s="58">
        <v>17</v>
      </c>
      <c r="AG88" s="58">
        <v>18</v>
      </c>
      <c r="AH88" s="58">
        <v>19</v>
      </c>
      <c r="AI88" s="58">
        <v>20</v>
      </c>
      <c r="AJ88" s="58">
        <v>21</v>
      </c>
      <c r="AK88" s="58">
        <v>22</v>
      </c>
      <c r="AL88" s="58">
        <v>23</v>
      </c>
      <c r="AM88" s="58">
        <v>24</v>
      </c>
      <c r="AN88" s="58">
        <v>25</v>
      </c>
      <c r="AO88" s="58">
        <v>26</v>
      </c>
      <c r="AP88" s="58">
        <v>27</v>
      </c>
      <c r="AQ88" s="58">
        <v>28</v>
      </c>
      <c r="AR88" s="58">
        <v>29</v>
      </c>
      <c r="AS88" s="58">
        <v>30</v>
      </c>
      <c r="AV88" s="44"/>
      <c r="AW88" s="49"/>
      <c r="AX88" s="49"/>
      <c r="AY88" s="44"/>
      <c r="AZ88" s="44"/>
      <c r="BA88" s="49"/>
      <c r="BB88" s="49"/>
      <c r="BC88" s="44"/>
      <c r="BD88" s="44"/>
      <c r="BE88" s="60">
        <v>1</v>
      </c>
      <c r="BF88" s="60">
        <v>2</v>
      </c>
      <c r="BG88" s="60">
        <v>3</v>
      </c>
      <c r="BH88" s="60">
        <v>4</v>
      </c>
      <c r="BI88" s="60">
        <v>5</v>
      </c>
      <c r="BJ88" s="60">
        <v>6</v>
      </c>
      <c r="BK88" s="60">
        <v>7</v>
      </c>
      <c r="BL88" s="60">
        <v>8</v>
      </c>
      <c r="BM88" s="60">
        <v>9</v>
      </c>
      <c r="BN88" s="60">
        <v>10</v>
      </c>
      <c r="BO88" s="60">
        <v>11</v>
      </c>
      <c r="BP88" s="60">
        <v>12</v>
      </c>
      <c r="BQ88" s="60">
        <v>13</v>
      </c>
      <c r="BR88" s="60">
        <v>14</v>
      </c>
      <c r="BS88" s="60">
        <v>15</v>
      </c>
      <c r="BT88" s="60">
        <v>16</v>
      </c>
      <c r="BU88" s="60">
        <v>17</v>
      </c>
      <c r="BV88" s="60">
        <v>18</v>
      </c>
      <c r="BW88" s="60">
        <v>19</v>
      </c>
      <c r="BX88" s="60">
        <v>20</v>
      </c>
      <c r="BY88" s="60">
        <v>21</v>
      </c>
      <c r="BZ88" s="60">
        <v>22</v>
      </c>
      <c r="CA88" s="60">
        <v>23</v>
      </c>
      <c r="CB88" s="60">
        <v>24</v>
      </c>
      <c r="CC88" s="60">
        <v>25</v>
      </c>
      <c r="CD88" s="60">
        <v>26</v>
      </c>
      <c r="CE88" s="60">
        <v>27</v>
      </c>
      <c r="CF88" s="60">
        <v>28</v>
      </c>
      <c r="CG88" s="61">
        <v>29</v>
      </c>
      <c r="CH88" s="61">
        <v>30</v>
      </c>
      <c r="CI88" s="44"/>
      <c r="CJ88" s="44"/>
      <c r="CK88" s="44"/>
    </row>
    <row r="89" spans="1:89" ht="15.75" thickBot="1">
      <c r="A89" s="44"/>
      <c r="B89" s="45"/>
      <c r="C89" s="45"/>
      <c r="D89" s="46"/>
      <c r="E89" s="46"/>
      <c r="F89" s="44"/>
      <c r="G89" s="44"/>
      <c r="H89" s="44"/>
      <c r="I89" s="44"/>
      <c r="J89" s="44"/>
      <c r="K89" s="44"/>
      <c r="L89" s="44"/>
      <c r="M89" s="44"/>
      <c r="N89" s="44"/>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4"/>
      <c r="AU89" s="48"/>
      <c r="AV89" s="139"/>
      <c r="AW89" s="119"/>
      <c r="AX89" s="119"/>
      <c r="AY89" s="139"/>
      <c r="AZ89" s="139"/>
      <c r="BA89" s="119"/>
      <c r="BB89" s="119"/>
      <c r="BC89" s="139"/>
      <c r="BD89" s="139"/>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4"/>
      <c r="CH89" s="44"/>
      <c r="CI89" s="44"/>
      <c r="CJ89" s="44"/>
      <c r="CK89" s="44"/>
    </row>
    <row r="90" spans="1:89" ht="18.75" thickBot="1">
      <c r="A90" s="44"/>
      <c r="B90" s="45"/>
      <c r="C90" s="62" t="s">
        <v>0</v>
      </c>
      <c r="D90" s="63" t="s">
        <v>54</v>
      </c>
      <c r="E90" s="64"/>
      <c r="F90" s="65"/>
      <c r="G90" s="65"/>
      <c r="H90" s="65"/>
      <c r="I90" s="65"/>
      <c r="J90" s="65"/>
      <c r="K90" s="65"/>
      <c r="L90" s="65"/>
      <c r="M90" s="65"/>
      <c r="N90" s="65"/>
      <c r="O90" s="132">
        <v>1</v>
      </c>
      <c r="P90" s="128"/>
      <c r="Q90" s="71"/>
      <c r="R90" s="68">
        <v>1</v>
      </c>
      <c r="S90" s="68">
        <v>1</v>
      </c>
      <c r="T90" s="71"/>
      <c r="U90" s="71"/>
      <c r="V90" s="71"/>
      <c r="W90" s="78">
        <v>0.5</v>
      </c>
      <c r="X90" s="129"/>
      <c r="Y90" s="68">
        <v>1</v>
      </c>
      <c r="Z90" s="68">
        <v>1</v>
      </c>
      <c r="AA90" s="68">
        <v>0.5</v>
      </c>
      <c r="AB90" s="78">
        <v>1</v>
      </c>
      <c r="AC90" s="67">
        <v>0.5</v>
      </c>
      <c r="AD90" s="71"/>
      <c r="AE90" s="68">
        <v>1</v>
      </c>
      <c r="AF90" s="78">
        <v>0.5</v>
      </c>
      <c r="AG90" s="67">
        <v>1</v>
      </c>
      <c r="AH90" s="71"/>
      <c r="AI90" s="71"/>
      <c r="AJ90" s="68">
        <v>1</v>
      </c>
      <c r="AK90" s="79"/>
      <c r="AL90" s="68">
        <v>1</v>
      </c>
      <c r="AM90" s="80"/>
      <c r="AN90" s="130"/>
      <c r="AO90" s="68">
        <v>0.5</v>
      </c>
      <c r="AP90" s="131"/>
      <c r="AQ90" s="67">
        <v>1</v>
      </c>
      <c r="AR90" s="127"/>
      <c r="AS90" s="127"/>
      <c r="AT90" s="50">
        <f>SUM(P90:AS90)</f>
        <v>12.5</v>
      </c>
      <c r="AV90" s="139"/>
      <c r="AW90" s="76">
        <f>(AT90/AU91)</f>
        <v>0.5</v>
      </c>
      <c r="AX90" s="77">
        <f>(AW90)</f>
        <v>0.5</v>
      </c>
      <c r="AY90" s="139"/>
      <c r="AZ90" s="139"/>
      <c r="BA90" s="77">
        <v>0.71</v>
      </c>
      <c r="BB90" s="77">
        <f>(BA90)</f>
        <v>0.71</v>
      </c>
      <c r="BC90" s="139"/>
      <c r="BD90" s="139"/>
      <c r="BE90" s="321">
        <f>(P93/P94)</f>
        <v>1</v>
      </c>
      <c r="BF90" s="321">
        <f t="shared" ref="BF90:CF90" si="15">(Q93/Q94)</f>
        <v>1</v>
      </c>
      <c r="BG90" s="321">
        <f t="shared" si="15"/>
        <v>10</v>
      </c>
      <c r="BH90" s="321">
        <f t="shared" si="15"/>
        <v>10</v>
      </c>
      <c r="BI90" s="321">
        <f t="shared" si="15"/>
        <v>1</v>
      </c>
      <c r="BJ90" s="321">
        <f t="shared" si="15"/>
        <v>1</v>
      </c>
      <c r="BK90" s="321">
        <f t="shared" si="15"/>
        <v>1</v>
      </c>
      <c r="BL90" s="321">
        <f t="shared" si="15"/>
        <v>5.5</v>
      </c>
      <c r="BM90" s="321" t="e">
        <f t="shared" si="15"/>
        <v>#DIV/0!</v>
      </c>
      <c r="BN90" s="321">
        <f t="shared" si="15"/>
        <v>10</v>
      </c>
      <c r="BO90" s="321">
        <f t="shared" si="15"/>
        <v>10</v>
      </c>
      <c r="BP90" s="321">
        <f t="shared" si="15"/>
        <v>5.5</v>
      </c>
      <c r="BQ90" s="321">
        <f t="shared" si="15"/>
        <v>10</v>
      </c>
      <c r="BR90" s="321">
        <f t="shared" si="15"/>
        <v>5.5</v>
      </c>
      <c r="BS90" s="321">
        <f t="shared" si="15"/>
        <v>1</v>
      </c>
      <c r="BT90" s="321">
        <f t="shared" si="15"/>
        <v>10</v>
      </c>
      <c r="BU90" s="321">
        <f t="shared" si="15"/>
        <v>5.5</v>
      </c>
      <c r="BV90" s="321">
        <f t="shared" si="15"/>
        <v>10</v>
      </c>
      <c r="BW90" s="321">
        <f t="shared" si="15"/>
        <v>1</v>
      </c>
      <c r="BX90" s="321">
        <f t="shared" si="15"/>
        <v>1</v>
      </c>
      <c r="BY90" s="321">
        <f t="shared" si="15"/>
        <v>10</v>
      </c>
      <c r="BZ90" s="321" t="e">
        <f t="shared" si="15"/>
        <v>#DIV/0!</v>
      </c>
      <c r="CA90" s="321">
        <f t="shared" si="15"/>
        <v>10</v>
      </c>
      <c r="CB90" s="321" t="e">
        <f t="shared" si="15"/>
        <v>#DIV/0!</v>
      </c>
      <c r="CC90" s="321">
        <f t="shared" si="15"/>
        <v>1</v>
      </c>
      <c r="CD90" s="321">
        <f t="shared" si="15"/>
        <v>5.5</v>
      </c>
      <c r="CE90" s="321">
        <f t="shared" si="15"/>
        <v>1</v>
      </c>
      <c r="CF90" s="321">
        <f t="shared" si="15"/>
        <v>10</v>
      </c>
      <c r="CG90" s="326"/>
      <c r="CH90" s="326"/>
      <c r="CI90" s="44"/>
      <c r="CJ90" s="44"/>
      <c r="CK90" s="44"/>
    </row>
    <row r="91" spans="1:89" ht="18.75" thickBot="1">
      <c r="A91" s="44"/>
      <c r="B91" s="45"/>
      <c r="C91" s="152" t="s">
        <v>1</v>
      </c>
      <c r="D91" s="153" t="s">
        <v>55</v>
      </c>
      <c r="E91" s="154"/>
      <c r="F91" s="155"/>
      <c r="G91" s="155"/>
      <c r="H91" s="155"/>
      <c r="I91" s="155"/>
      <c r="J91" s="155"/>
      <c r="K91" s="155"/>
      <c r="L91" s="155"/>
      <c r="M91" s="155"/>
      <c r="N91" s="65"/>
      <c r="O91" s="156"/>
      <c r="P91" s="97">
        <v>1</v>
      </c>
      <c r="Q91" s="94">
        <v>1</v>
      </c>
      <c r="R91" s="93"/>
      <c r="S91" s="93"/>
      <c r="T91" s="94">
        <v>1</v>
      </c>
      <c r="U91" s="94">
        <v>1</v>
      </c>
      <c r="V91" s="94">
        <v>1</v>
      </c>
      <c r="W91" s="102">
        <v>0.5</v>
      </c>
      <c r="X91" s="96"/>
      <c r="Y91" s="93"/>
      <c r="Z91" s="93"/>
      <c r="AA91" s="94">
        <v>0.5</v>
      </c>
      <c r="AB91" s="95"/>
      <c r="AC91" s="97">
        <v>0.5</v>
      </c>
      <c r="AD91" s="94">
        <v>1</v>
      </c>
      <c r="AE91" s="93"/>
      <c r="AF91" s="102">
        <v>0.5</v>
      </c>
      <c r="AG91" s="92"/>
      <c r="AH91" s="94">
        <v>1</v>
      </c>
      <c r="AI91" s="94">
        <v>1</v>
      </c>
      <c r="AJ91" s="93"/>
      <c r="AK91" s="98"/>
      <c r="AL91" s="124"/>
      <c r="AM91" s="99"/>
      <c r="AN91" s="97">
        <v>1</v>
      </c>
      <c r="AO91" s="94">
        <v>0.5</v>
      </c>
      <c r="AP91" s="102">
        <v>1</v>
      </c>
      <c r="AQ91" s="125"/>
      <c r="AR91" s="127"/>
      <c r="AS91" s="127"/>
      <c r="AT91" s="50">
        <f>SUM(P91:AS91)</f>
        <v>12.5</v>
      </c>
      <c r="AU91" s="59">
        <f>SUM(AT90:AT91)</f>
        <v>25</v>
      </c>
      <c r="AV91" s="139"/>
      <c r="AW91" s="100" t="s">
        <v>71</v>
      </c>
      <c r="AX91" s="103" t="str">
        <f>(AW91)</f>
        <v>Lo</v>
      </c>
      <c r="AY91" s="139"/>
      <c r="AZ91" s="139"/>
      <c r="BA91" s="103">
        <v>0.28999999999999998</v>
      </c>
      <c r="BB91" s="103">
        <f>(BA91)</f>
        <v>0.28999999999999998</v>
      </c>
      <c r="BC91" s="139"/>
      <c r="BD91" s="139"/>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c r="CB91" s="323"/>
      <c r="CC91" s="323"/>
      <c r="CD91" s="323"/>
      <c r="CE91" s="323"/>
      <c r="CF91" s="323"/>
      <c r="CG91" s="328"/>
      <c r="CH91" s="328"/>
      <c r="CI91" s="44"/>
      <c r="CJ91" s="44"/>
      <c r="CK91" s="44"/>
    </row>
    <row r="92" spans="1:89" ht="18.75" thickBot="1">
      <c r="A92" s="44"/>
      <c r="B92" s="45"/>
      <c r="C92" s="157"/>
      <c r="D92" s="158" t="s">
        <v>72</v>
      </c>
      <c r="E92" s="159"/>
      <c r="F92" s="160"/>
      <c r="G92" s="160"/>
      <c r="H92" s="160"/>
      <c r="I92" s="160"/>
      <c r="J92" s="160"/>
      <c r="K92" s="160"/>
      <c r="L92" s="160"/>
      <c r="M92" s="160"/>
      <c r="N92" s="161"/>
      <c r="O92" s="162"/>
      <c r="P92" s="163">
        <v>2</v>
      </c>
      <c r="Q92" s="163">
        <v>1</v>
      </c>
      <c r="R92" s="163"/>
      <c r="S92" s="163"/>
      <c r="T92" s="163">
        <v>2</v>
      </c>
      <c r="U92" s="163">
        <v>2</v>
      </c>
      <c r="V92" s="163">
        <v>1</v>
      </c>
      <c r="W92" s="164">
        <v>2</v>
      </c>
      <c r="X92" s="165"/>
      <c r="Y92" s="163"/>
      <c r="Z92" s="163"/>
      <c r="AA92" s="163">
        <v>1</v>
      </c>
      <c r="AB92" s="164"/>
      <c r="AC92" s="165">
        <v>1</v>
      </c>
      <c r="AD92" s="163">
        <v>2</v>
      </c>
      <c r="AE92" s="163"/>
      <c r="AF92" s="164">
        <v>1</v>
      </c>
      <c r="AG92" s="165"/>
      <c r="AH92" s="163">
        <v>1</v>
      </c>
      <c r="AI92" s="163">
        <v>1</v>
      </c>
      <c r="AJ92" s="163"/>
      <c r="AK92" s="163"/>
      <c r="AL92" s="163"/>
      <c r="AM92" s="164"/>
      <c r="AN92" s="165">
        <v>1</v>
      </c>
      <c r="AO92" s="163">
        <v>1</v>
      </c>
      <c r="AP92" s="164">
        <v>2</v>
      </c>
      <c r="AQ92" s="165"/>
      <c r="AR92" s="163"/>
      <c r="AS92" s="163"/>
      <c r="AT92" s="50">
        <f>SUM(P92:AP92)</f>
        <v>21</v>
      </c>
      <c r="AU92" s="59">
        <v>25</v>
      </c>
      <c r="AV92" s="139"/>
      <c r="AW92" s="166">
        <f>(AT92/AU92)</f>
        <v>0.84</v>
      </c>
      <c r="AX92" s="119"/>
      <c r="AY92" s="139"/>
      <c r="AZ92" s="139"/>
      <c r="BA92" s="119"/>
      <c r="BB92" s="119"/>
      <c r="BC92" s="139"/>
      <c r="BD92" s="139"/>
      <c r="BE92" s="167"/>
      <c r="BF92" s="167"/>
      <c r="BG92" s="167"/>
      <c r="BH92" s="167"/>
      <c r="BI92" s="167"/>
      <c r="BJ92" s="167"/>
      <c r="BK92" s="167"/>
      <c r="BL92" s="167"/>
      <c r="BM92" s="167"/>
      <c r="BN92" s="167"/>
      <c r="BO92" s="167"/>
      <c r="BP92" s="167"/>
      <c r="BQ92" s="167"/>
      <c r="BR92" s="167"/>
      <c r="BS92" s="167"/>
      <c r="BT92" s="167"/>
      <c r="BU92" s="167"/>
      <c r="BV92" s="167"/>
      <c r="BW92" s="167"/>
      <c r="BX92" s="167"/>
      <c r="BY92" s="167"/>
      <c r="BZ92" s="167"/>
      <c r="CA92" s="167"/>
      <c r="CB92" s="167"/>
      <c r="CC92" s="167"/>
      <c r="CD92" s="167"/>
      <c r="CE92" s="167"/>
      <c r="CF92" s="167"/>
      <c r="CG92" s="168"/>
      <c r="CH92" s="168"/>
      <c r="CI92" s="44"/>
      <c r="CJ92" s="44"/>
      <c r="CK92" s="44"/>
    </row>
    <row r="93" spans="1:89" hidden="1">
      <c r="A93" s="44"/>
      <c r="B93" s="45"/>
      <c r="C93" s="104"/>
      <c r="D93" s="169"/>
      <c r="E93" s="105"/>
      <c r="F93" s="106"/>
      <c r="G93" s="106"/>
      <c r="H93" s="106"/>
      <c r="I93" s="106"/>
      <c r="J93" s="106"/>
      <c r="K93" s="106"/>
      <c r="L93" s="106"/>
      <c r="M93" s="106"/>
      <c r="N93" s="106"/>
      <c r="O93" s="107">
        <v>10</v>
      </c>
      <c r="P93" s="107">
        <v>1</v>
      </c>
      <c r="Q93" s="107">
        <v>1</v>
      </c>
      <c r="R93" s="107">
        <v>10</v>
      </c>
      <c r="S93" s="107">
        <v>10</v>
      </c>
      <c r="T93" s="107">
        <v>1</v>
      </c>
      <c r="U93" s="107">
        <v>1</v>
      </c>
      <c r="V93" s="107">
        <v>1</v>
      </c>
      <c r="W93" s="107">
        <v>11</v>
      </c>
      <c r="X93" s="107"/>
      <c r="Y93" s="107">
        <v>10</v>
      </c>
      <c r="Z93" s="107">
        <v>10</v>
      </c>
      <c r="AA93" s="107">
        <v>11</v>
      </c>
      <c r="AB93" s="107">
        <v>10</v>
      </c>
      <c r="AC93" s="107">
        <v>11</v>
      </c>
      <c r="AD93" s="107">
        <v>1</v>
      </c>
      <c r="AE93" s="107">
        <v>10</v>
      </c>
      <c r="AF93" s="107">
        <v>11</v>
      </c>
      <c r="AG93" s="107">
        <v>10</v>
      </c>
      <c r="AH93" s="107">
        <v>1</v>
      </c>
      <c r="AI93" s="107">
        <v>1</v>
      </c>
      <c r="AJ93" s="107">
        <v>10</v>
      </c>
      <c r="AK93" s="107"/>
      <c r="AL93" s="107">
        <v>10</v>
      </c>
      <c r="AM93" s="107"/>
      <c r="AN93" s="107">
        <v>1</v>
      </c>
      <c r="AO93" s="107">
        <v>11</v>
      </c>
      <c r="AP93" s="107">
        <v>1</v>
      </c>
      <c r="AQ93" s="107">
        <v>10</v>
      </c>
      <c r="AR93" s="170"/>
      <c r="AS93" s="170"/>
      <c r="AV93" s="139"/>
      <c r="AW93" s="171"/>
      <c r="AX93" s="119"/>
      <c r="AY93" s="139"/>
      <c r="AZ93" s="139"/>
      <c r="BA93" s="119"/>
      <c r="BB93" s="119"/>
      <c r="BC93" s="139"/>
      <c r="BD93" s="139"/>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8"/>
      <c r="CH93" s="168"/>
      <c r="CI93" s="44"/>
      <c r="CJ93" s="44"/>
      <c r="CK93" s="44"/>
    </row>
    <row r="94" spans="1:89" ht="15.75" hidden="1" thickBot="1">
      <c r="A94" s="44"/>
      <c r="B94" s="45"/>
      <c r="C94" s="104"/>
      <c r="D94" s="169"/>
      <c r="E94" s="105"/>
      <c r="F94" s="106"/>
      <c r="G94" s="106"/>
      <c r="H94" s="106"/>
      <c r="I94" s="106"/>
      <c r="J94" s="106"/>
      <c r="K94" s="106"/>
      <c r="L94" s="106"/>
      <c r="M94" s="106"/>
      <c r="N94" s="106"/>
      <c r="O94" s="107">
        <v>1</v>
      </c>
      <c r="P94" s="107">
        <v>1</v>
      </c>
      <c r="Q94" s="107">
        <v>1</v>
      </c>
      <c r="R94" s="107">
        <v>1</v>
      </c>
      <c r="S94" s="107">
        <v>1</v>
      </c>
      <c r="T94" s="107">
        <v>1</v>
      </c>
      <c r="U94" s="107">
        <v>1</v>
      </c>
      <c r="V94" s="107">
        <v>1</v>
      </c>
      <c r="W94" s="107">
        <v>2</v>
      </c>
      <c r="X94" s="107"/>
      <c r="Y94" s="107">
        <v>1</v>
      </c>
      <c r="Z94" s="107">
        <v>1</v>
      </c>
      <c r="AA94" s="107">
        <v>2</v>
      </c>
      <c r="AB94" s="107">
        <v>1</v>
      </c>
      <c r="AC94" s="107">
        <v>2</v>
      </c>
      <c r="AD94" s="107">
        <v>1</v>
      </c>
      <c r="AE94" s="107">
        <v>1</v>
      </c>
      <c r="AF94" s="107">
        <v>2</v>
      </c>
      <c r="AG94" s="107">
        <v>1</v>
      </c>
      <c r="AH94" s="107">
        <v>1</v>
      </c>
      <c r="AI94" s="107">
        <v>1</v>
      </c>
      <c r="AJ94" s="107">
        <v>1</v>
      </c>
      <c r="AK94" s="107"/>
      <c r="AL94" s="107">
        <v>1</v>
      </c>
      <c r="AM94" s="107"/>
      <c r="AN94" s="107">
        <v>1</v>
      </c>
      <c r="AO94" s="107">
        <v>2</v>
      </c>
      <c r="AP94" s="107">
        <v>1</v>
      </c>
      <c r="AQ94" s="107">
        <v>1</v>
      </c>
      <c r="AR94" s="170"/>
      <c r="AS94" s="170"/>
      <c r="AV94" s="139"/>
      <c r="AW94" s="171"/>
      <c r="AX94" s="119"/>
      <c r="AY94" s="139"/>
      <c r="AZ94" s="139"/>
      <c r="BA94" s="119"/>
      <c r="BB94" s="119"/>
      <c r="BC94" s="139"/>
      <c r="BD94" s="139"/>
      <c r="BE94" s="167"/>
      <c r="BF94" s="167"/>
      <c r="BG94" s="167"/>
      <c r="BH94" s="167"/>
      <c r="BI94" s="167"/>
      <c r="BJ94" s="167"/>
      <c r="BK94" s="167"/>
      <c r="BL94" s="167"/>
      <c r="BM94" s="167"/>
      <c r="BN94" s="167"/>
      <c r="BO94" s="167"/>
      <c r="BP94" s="167"/>
      <c r="BQ94" s="167"/>
      <c r="BR94" s="167"/>
      <c r="BS94" s="167"/>
      <c r="BT94" s="167"/>
      <c r="BU94" s="167"/>
      <c r="BV94" s="167"/>
      <c r="BW94" s="167"/>
      <c r="BX94" s="167"/>
      <c r="BY94" s="167"/>
      <c r="BZ94" s="167"/>
      <c r="CA94" s="167"/>
      <c r="CB94" s="167"/>
      <c r="CC94" s="167"/>
      <c r="CD94" s="167"/>
      <c r="CE94" s="167"/>
      <c r="CF94" s="167"/>
      <c r="CG94" s="168"/>
      <c r="CH94" s="168"/>
      <c r="CI94" s="44"/>
      <c r="CJ94" s="44"/>
      <c r="CK94" s="44"/>
    </row>
    <row r="95" spans="1:89" ht="15.75" thickBot="1">
      <c r="A95" s="44"/>
      <c r="B95" s="45"/>
      <c r="C95" s="115"/>
      <c r="D95" s="172"/>
      <c r="E95" s="116"/>
      <c r="F95" s="117"/>
      <c r="G95" s="117"/>
      <c r="H95" s="117"/>
      <c r="I95" s="117"/>
      <c r="J95" s="117"/>
      <c r="K95" s="117"/>
      <c r="L95" s="117"/>
      <c r="M95" s="117"/>
      <c r="N95" s="117"/>
      <c r="O95" s="118">
        <f t="shared" ref="O95:AS95" si="16">(O93/O94)</f>
        <v>10</v>
      </c>
      <c r="P95" s="118">
        <f>(O93/O94)</f>
        <v>10</v>
      </c>
      <c r="Q95" s="118">
        <f t="shared" si="16"/>
        <v>1</v>
      </c>
      <c r="R95" s="118">
        <f t="shared" si="16"/>
        <v>10</v>
      </c>
      <c r="S95" s="118">
        <f t="shared" si="16"/>
        <v>10</v>
      </c>
      <c r="T95" s="118">
        <f t="shared" si="16"/>
        <v>1</v>
      </c>
      <c r="U95" s="118">
        <f t="shared" si="16"/>
        <v>1</v>
      </c>
      <c r="V95" s="118">
        <f t="shared" si="16"/>
        <v>1</v>
      </c>
      <c r="W95" s="118">
        <f t="shared" si="16"/>
        <v>5.5</v>
      </c>
      <c r="X95" s="118" t="e">
        <f t="shared" si="16"/>
        <v>#DIV/0!</v>
      </c>
      <c r="Y95" s="118">
        <f t="shared" si="16"/>
        <v>10</v>
      </c>
      <c r="Z95" s="118">
        <f t="shared" si="16"/>
        <v>10</v>
      </c>
      <c r="AA95" s="118">
        <f t="shared" si="16"/>
        <v>5.5</v>
      </c>
      <c r="AB95" s="118">
        <f t="shared" si="16"/>
        <v>10</v>
      </c>
      <c r="AC95" s="118">
        <f t="shared" si="16"/>
        <v>5.5</v>
      </c>
      <c r="AD95" s="118">
        <f t="shared" si="16"/>
        <v>1</v>
      </c>
      <c r="AE95" s="118">
        <f t="shared" si="16"/>
        <v>10</v>
      </c>
      <c r="AF95" s="118">
        <f t="shared" si="16"/>
        <v>5.5</v>
      </c>
      <c r="AG95" s="118">
        <f t="shared" si="16"/>
        <v>10</v>
      </c>
      <c r="AH95" s="118">
        <f t="shared" si="16"/>
        <v>1</v>
      </c>
      <c r="AI95" s="118">
        <f t="shared" si="16"/>
        <v>1</v>
      </c>
      <c r="AJ95" s="118">
        <f t="shared" si="16"/>
        <v>10</v>
      </c>
      <c r="AK95" s="118" t="e">
        <f t="shared" si="16"/>
        <v>#DIV/0!</v>
      </c>
      <c r="AL95" s="118">
        <f t="shared" si="16"/>
        <v>10</v>
      </c>
      <c r="AM95" s="118" t="e">
        <f t="shared" si="16"/>
        <v>#DIV/0!</v>
      </c>
      <c r="AN95" s="118">
        <f t="shared" si="16"/>
        <v>1</v>
      </c>
      <c r="AO95" s="118">
        <f t="shared" si="16"/>
        <v>5.5</v>
      </c>
      <c r="AP95" s="118">
        <f t="shared" si="16"/>
        <v>1</v>
      </c>
      <c r="AQ95" s="118">
        <f t="shared" si="16"/>
        <v>10</v>
      </c>
      <c r="AR95" s="118" t="e">
        <f t="shared" si="16"/>
        <v>#DIV/0!</v>
      </c>
      <c r="AS95" s="118" t="e">
        <f t="shared" si="16"/>
        <v>#DIV/0!</v>
      </c>
      <c r="AV95" s="139"/>
      <c r="AW95" s="173"/>
      <c r="AX95" s="119"/>
      <c r="AY95" s="139"/>
      <c r="AZ95" s="139"/>
      <c r="BA95" s="119"/>
      <c r="BB95" s="119"/>
      <c r="BC95" s="139"/>
      <c r="BD95" s="139"/>
      <c r="BE95" s="167"/>
      <c r="BF95" s="167"/>
      <c r="BG95" s="167"/>
      <c r="BH95" s="167"/>
      <c r="BI95" s="167"/>
      <c r="BJ95" s="167"/>
      <c r="BK95" s="167"/>
      <c r="BL95" s="167"/>
      <c r="BM95" s="167"/>
      <c r="BN95" s="167"/>
      <c r="BO95" s="167"/>
      <c r="BP95" s="167"/>
      <c r="BQ95" s="167"/>
      <c r="BR95" s="167"/>
      <c r="BS95" s="167"/>
      <c r="BT95" s="167"/>
      <c r="BU95" s="167"/>
      <c r="BV95" s="167"/>
      <c r="BW95" s="167"/>
      <c r="BX95" s="167"/>
      <c r="BY95" s="167"/>
      <c r="BZ95" s="167"/>
      <c r="CA95" s="167"/>
      <c r="CB95" s="167"/>
      <c r="CC95" s="167"/>
      <c r="CD95" s="167"/>
      <c r="CE95" s="167"/>
      <c r="CF95" s="167"/>
      <c r="CG95" s="168"/>
      <c r="CH95" s="168"/>
      <c r="CI95" s="44"/>
      <c r="CJ95" s="44"/>
      <c r="CK95" s="44"/>
    </row>
    <row r="96" spans="1:89" ht="15.75" thickBot="1">
      <c r="A96" s="44"/>
      <c r="B96" s="45"/>
      <c r="C96" s="45"/>
      <c r="D96" s="46"/>
      <c r="E96" s="46"/>
      <c r="F96" s="44"/>
      <c r="G96" s="44"/>
      <c r="H96" s="44"/>
      <c r="I96" s="44"/>
      <c r="J96" s="44"/>
      <c r="K96" s="44"/>
      <c r="L96" s="44"/>
      <c r="M96" s="44"/>
      <c r="N96" s="44"/>
      <c r="O96" s="47"/>
      <c r="P96" s="47"/>
      <c r="Q96" s="47"/>
      <c r="R96" s="47"/>
      <c r="S96" s="47"/>
      <c r="T96" s="47"/>
      <c r="U96" s="47"/>
      <c r="V96" s="47"/>
      <c r="W96" s="174"/>
      <c r="X96" s="174"/>
      <c r="Y96" s="174"/>
      <c r="Z96" s="47"/>
      <c r="AA96" s="47"/>
      <c r="AB96" s="174"/>
      <c r="AC96" s="174"/>
      <c r="AD96" s="47"/>
      <c r="AE96" s="174"/>
      <c r="AF96" s="47"/>
      <c r="AG96" s="174"/>
      <c r="AH96" s="174"/>
      <c r="AI96" s="47"/>
      <c r="AJ96" s="47"/>
      <c r="AK96" s="47"/>
      <c r="AL96" s="47"/>
      <c r="AM96" s="47"/>
      <c r="AN96" s="47"/>
      <c r="AO96" s="47"/>
      <c r="AP96" s="47"/>
      <c r="AQ96" s="47"/>
      <c r="AR96" s="47"/>
      <c r="AS96" s="47"/>
      <c r="AT96" s="44"/>
      <c r="AU96" s="48"/>
      <c r="AV96" s="139"/>
      <c r="AW96" s="119"/>
      <c r="AX96" s="119"/>
      <c r="AY96" s="139"/>
      <c r="AZ96" s="139"/>
      <c r="BA96" s="119"/>
      <c r="BB96" s="119"/>
      <c r="BC96" s="139"/>
      <c r="BD96" s="139"/>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4"/>
      <c r="CH96" s="44"/>
      <c r="CI96" s="44"/>
      <c r="CJ96" s="44"/>
      <c r="CK96" s="44"/>
    </row>
    <row r="97" spans="1:89" ht="15" customHeight="1" thickBot="1">
      <c r="A97" s="44"/>
      <c r="B97" s="45"/>
      <c r="C97" s="45"/>
      <c r="D97" s="46"/>
      <c r="E97" s="46"/>
      <c r="F97" s="44"/>
      <c r="G97" s="44"/>
      <c r="H97" s="44"/>
      <c r="I97" s="44"/>
      <c r="J97" s="44"/>
      <c r="K97" s="44"/>
      <c r="L97" s="44"/>
      <c r="M97" s="44"/>
      <c r="N97" s="44"/>
      <c r="O97" s="47"/>
      <c r="P97" s="360" t="s">
        <v>73</v>
      </c>
      <c r="Q97" s="361"/>
      <c r="R97" s="361"/>
      <c r="S97" s="361"/>
      <c r="T97" s="361"/>
      <c r="U97" s="361"/>
      <c r="V97" s="361"/>
      <c r="W97" s="362"/>
      <c r="X97" s="363" t="s">
        <v>74</v>
      </c>
      <c r="Y97" s="364"/>
      <c r="Z97" s="364"/>
      <c r="AA97" s="364"/>
      <c r="AB97" s="365"/>
      <c r="AC97" s="366" t="s">
        <v>75</v>
      </c>
      <c r="AD97" s="367"/>
      <c r="AE97" s="367"/>
      <c r="AF97" s="368"/>
      <c r="AG97" s="369" t="s">
        <v>76</v>
      </c>
      <c r="AH97" s="370"/>
      <c r="AI97" s="370"/>
      <c r="AJ97" s="370"/>
      <c r="AK97" s="370"/>
      <c r="AL97" s="370"/>
      <c r="AM97" s="371"/>
      <c r="AN97" s="372" t="s">
        <v>77</v>
      </c>
      <c r="AO97" s="373"/>
      <c r="AP97" s="373"/>
      <c r="AQ97" s="374"/>
      <c r="AR97" s="47"/>
      <c r="AS97" s="47"/>
      <c r="AT97" s="44"/>
      <c r="AU97" s="48"/>
      <c r="AV97" s="44"/>
      <c r="AW97" s="49"/>
      <c r="AX97" s="49"/>
      <c r="AY97" s="44"/>
      <c r="AZ97" s="44"/>
      <c r="BA97" s="44"/>
      <c r="BB97" s="44"/>
      <c r="BC97" s="44"/>
      <c r="BD97" s="44"/>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4"/>
      <c r="CH97" s="44"/>
      <c r="CI97" s="44"/>
      <c r="CJ97" s="44"/>
      <c r="CK97" s="44"/>
    </row>
    <row r="98" spans="1:89" ht="15.75" thickBot="1">
      <c r="A98" s="44"/>
      <c r="B98" s="45"/>
      <c r="C98" s="45"/>
      <c r="D98" s="46"/>
      <c r="E98" s="46"/>
      <c r="F98" s="44"/>
      <c r="G98" s="44"/>
      <c r="H98" s="44"/>
      <c r="I98" s="44"/>
      <c r="J98" s="44"/>
      <c r="K98" s="44"/>
      <c r="L98" s="44"/>
      <c r="M98" s="44"/>
      <c r="N98" s="44"/>
      <c r="O98" s="47"/>
      <c r="P98" s="47"/>
      <c r="Q98" s="47"/>
      <c r="R98" s="47"/>
      <c r="S98" s="47"/>
      <c r="T98" s="47"/>
      <c r="U98" s="47"/>
      <c r="V98" s="47"/>
      <c r="W98" s="174"/>
      <c r="X98" s="174"/>
      <c r="Y98" s="174"/>
      <c r="Z98" s="47"/>
      <c r="AA98" s="47"/>
      <c r="AB98" s="174"/>
      <c r="AC98" s="174"/>
      <c r="AD98" s="47"/>
      <c r="AE98" s="174"/>
      <c r="AF98" s="47"/>
      <c r="AG98" s="174"/>
      <c r="AH98" s="174"/>
      <c r="AI98" s="47"/>
      <c r="AJ98" s="47"/>
      <c r="AK98" s="47"/>
      <c r="AL98" s="47"/>
      <c r="AM98" s="47"/>
      <c r="AN98" s="47"/>
      <c r="AO98" s="47"/>
      <c r="AP98" s="47"/>
      <c r="AQ98" s="47"/>
      <c r="AR98" s="47"/>
      <c r="AS98" s="47"/>
      <c r="AT98" s="44"/>
      <c r="AU98" s="48"/>
      <c r="AV98" s="139"/>
      <c r="AW98" s="119"/>
      <c r="AX98" s="119"/>
      <c r="AY98" s="139"/>
      <c r="AZ98" s="139"/>
      <c r="BA98" s="119"/>
      <c r="BB98" s="119"/>
      <c r="BC98" s="139"/>
      <c r="BD98" s="139"/>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4"/>
      <c r="CH98" s="44"/>
      <c r="CI98" s="44"/>
      <c r="CJ98" s="44"/>
      <c r="CK98" s="44"/>
    </row>
    <row r="99" spans="1:89" ht="15.75" thickBot="1">
      <c r="A99" s="44"/>
      <c r="B99" s="52">
        <v>9</v>
      </c>
      <c r="C99" s="136" t="s">
        <v>7</v>
      </c>
      <c r="D99" s="54"/>
      <c r="E99" s="54"/>
      <c r="F99" s="55"/>
      <c r="G99" s="55"/>
      <c r="H99" s="55"/>
      <c r="I99" s="55"/>
      <c r="J99" s="55"/>
      <c r="K99" s="55"/>
      <c r="L99" s="55"/>
      <c r="M99" s="55"/>
      <c r="N99" s="56"/>
      <c r="O99" s="123"/>
      <c r="P99" s="58">
        <v>1</v>
      </c>
      <c r="Q99" s="58">
        <v>2</v>
      </c>
      <c r="R99" s="58">
        <v>3</v>
      </c>
      <c r="S99" s="58">
        <v>4</v>
      </c>
      <c r="T99" s="58">
        <v>5</v>
      </c>
      <c r="U99" s="58">
        <v>6</v>
      </c>
      <c r="V99" s="58">
        <v>7</v>
      </c>
      <c r="W99" s="58">
        <v>8</v>
      </c>
      <c r="X99" s="58">
        <v>9</v>
      </c>
      <c r="Y99" s="58">
        <v>10</v>
      </c>
      <c r="Z99" s="58">
        <v>11</v>
      </c>
      <c r="AA99" s="58">
        <v>12</v>
      </c>
      <c r="AB99" s="58">
        <v>13</v>
      </c>
      <c r="AC99" s="58">
        <v>14</v>
      </c>
      <c r="AD99" s="58">
        <v>15</v>
      </c>
      <c r="AE99" s="58">
        <v>16</v>
      </c>
      <c r="AF99" s="58">
        <v>17</v>
      </c>
      <c r="AG99" s="58">
        <v>18</v>
      </c>
      <c r="AH99" s="58">
        <v>19</v>
      </c>
      <c r="AI99" s="58">
        <v>20</v>
      </c>
      <c r="AJ99" s="58">
        <v>21</v>
      </c>
      <c r="AK99" s="58">
        <v>22</v>
      </c>
      <c r="AL99" s="58">
        <v>23</v>
      </c>
      <c r="AM99" s="58">
        <v>24</v>
      </c>
      <c r="AN99" s="58">
        <v>25</v>
      </c>
      <c r="AO99" s="58">
        <v>26</v>
      </c>
      <c r="AP99" s="58">
        <v>27</v>
      </c>
      <c r="AQ99" s="58">
        <v>28</v>
      </c>
      <c r="AR99" s="58">
        <v>29</v>
      </c>
      <c r="AS99" s="58">
        <v>30</v>
      </c>
      <c r="AV99" s="44"/>
      <c r="AW99" s="49"/>
      <c r="AX99" s="49"/>
      <c r="AY99" s="44"/>
      <c r="AZ99" s="44"/>
      <c r="BA99" s="49"/>
      <c r="BB99" s="49"/>
      <c r="BC99" s="44"/>
      <c r="BD99" s="44"/>
      <c r="BE99" s="60">
        <v>1</v>
      </c>
      <c r="BF99" s="60">
        <v>2</v>
      </c>
      <c r="BG99" s="60">
        <v>3</v>
      </c>
      <c r="BH99" s="60">
        <v>4</v>
      </c>
      <c r="BI99" s="60">
        <v>5</v>
      </c>
      <c r="BJ99" s="60">
        <v>6</v>
      </c>
      <c r="BK99" s="60">
        <v>7</v>
      </c>
      <c r="BL99" s="60">
        <v>8</v>
      </c>
      <c r="BM99" s="60">
        <v>9</v>
      </c>
      <c r="BN99" s="60">
        <v>10</v>
      </c>
      <c r="BO99" s="60">
        <v>11</v>
      </c>
      <c r="BP99" s="60">
        <v>12</v>
      </c>
      <c r="BQ99" s="60">
        <v>13</v>
      </c>
      <c r="BR99" s="60">
        <v>14</v>
      </c>
      <c r="BS99" s="60">
        <v>15</v>
      </c>
      <c r="BT99" s="60">
        <v>16</v>
      </c>
      <c r="BU99" s="60">
        <v>17</v>
      </c>
      <c r="BV99" s="60">
        <v>18</v>
      </c>
      <c r="BW99" s="60">
        <v>19</v>
      </c>
      <c r="BX99" s="60">
        <v>20</v>
      </c>
      <c r="BY99" s="60">
        <v>21</v>
      </c>
      <c r="BZ99" s="60">
        <v>22</v>
      </c>
      <c r="CA99" s="60">
        <v>23</v>
      </c>
      <c r="CB99" s="60">
        <v>24</v>
      </c>
      <c r="CC99" s="60">
        <v>25</v>
      </c>
      <c r="CD99" s="60">
        <v>26</v>
      </c>
      <c r="CE99" s="60">
        <v>27</v>
      </c>
      <c r="CF99" s="60">
        <v>28</v>
      </c>
      <c r="CG99" s="61">
        <v>29</v>
      </c>
      <c r="CH99" s="61">
        <v>30</v>
      </c>
      <c r="CI99" s="44"/>
      <c r="CJ99" s="44"/>
      <c r="CK99" s="44"/>
    </row>
    <row r="100" spans="1:89" ht="15.75" thickBot="1">
      <c r="A100" s="44"/>
      <c r="B100" s="45"/>
      <c r="C100" s="45"/>
      <c r="D100" s="46"/>
      <c r="E100" s="46"/>
      <c r="F100" s="44"/>
      <c r="G100" s="44"/>
      <c r="H100" s="44"/>
      <c r="I100" s="44"/>
      <c r="J100" s="44"/>
      <c r="K100" s="44"/>
      <c r="L100" s="44"/>
      <c r="M100" s="44"/>
      <c r="N100" s="44"/>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4"/>
      <c r="AU100" s="48"/>
      <c r="AV100" s="139"/>
      <c r="AW100" s="119"/>
      <c r="AX100" s="119"/>
      <c r="AY100" s="139"/>
      <c r="AZ100" s="139"/>
      <c r="BA100" s="119"/>
      <c r="BB100" s="119"/>
      <c r="BC100" s="139"/>
      <c r="BD100" s="139"/>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4"/>
      <c r="CH100" s="44"/>
      <c r="CI100" s="44"/>
      <c r="CJ100" s="44"/>
      <c r="CK100" s="44"/>
    </row>
    <row r="101" spans="1:89" ht="18.75" thickBot="1">
      <c r="A101" s="44"/>
      <c r="B101" s="45"/>
      <c r="C101" s="62" t="s">
        <v>0</v>
      </c>
      <c r="D101" s="63" t="s">
        <v>56</v>
      </c>
      <c r="E101" s="64"/>
      <c r="F101" s="65"/>
      <c r="G101" s="65"/>
      <c r="H101" s="65"/>
      <c r="I101" s="65"/>
      <c r="J101" s="65"/>
      <c r="K101" s="65"/>
      <c r="L101" s="65"/>
      <c r="M101" s="65"/>
      <c r="N101" s="65"/>
      <c r="O101" s="137"/>
      <c r="P101" s="67">
        <v>1</v>
      </c>
      <c r="Q101" s="71"/>
      <c r="R101" s="71"/>
      <c r="S101" s="71"/>
      <c r="T101" s="71"/>
      <c r="U101" s="71"/>
      <c r="V101" s="68">
        <v>0.5</v>
      </c>
      <c r="W101" s="75"/>
      <c r="X101" s="129"/>
      <c r="Y101" s="71"/>
      <c r="Z101" s="68">
        <v>1</v>
      </c>
      <c r="AA101" s="68">
        <v>0.5</v>
      </c>
      <c r="AB101" s="78">
        <v>0.5</v>
      </c>
      <c r="AC101" s="67">
        <v>0.5</v>
      </c>
      <c r="AD101" s="68">
        <v>1</v>
      </c>
      <c r="AE101" s="68">
        <v>1</v>
      </c>
      <c r="AF101" s="75"/>
      <c r="AG101" s="67">
        <v>0.5</v>
      </c>
      <c r="AH101" s="68">
        <v>0.5</v>
      </c>
      <c r="AI101" s="71"/>
      <c r="AJ101" s="71"/>
      <c r="AK101" s="79"/>
      <c r="AL101" s="68">
        <v>0.5</v>
      </c>
      <c r="AM101" s="80"/>
      <c r="AN101" s="130"/>
      <c r="AO101" s="68">
        <v>0.5</v>
      </c>
      <c r="AP101" s="131"/>
      <c r="AQ101" s="130"/>
      <c r="AR101" s="127"/>
      <c r="AS101" s="127"/>
      <c r="AT101" s="50">
        <f>SUM(P101:AS101)</f>
        <v>8</v>
      </c>
      <c r="AV101" s="139"/>
      <c r="AW101" s="76">
        <f>(AT101/AU103)</f>
        <v>0.32</v>
      </c>
      <c r="AX101" s="329">
        <v>0.68</v>
      </c>
      <c r="AY101" s="139"/>
      <c r="AZ101" s="139"/>
      <c r="BA101" s="77">
        <v>1</v>
      </c>
      <c r="BB101" s="331">
        <f>(BA101)</f>
        <v>1</v>
      </c>
      <c r="BC101" s="139"/>
      <c r="BD101" s="139"/>
      <c r="BE101" s="321">
        <f>(P104/P105)</f>
        <v>10</v>
      </c>
      <c r="BF101" s="321">
        <f t="shared" ref="BF101:CF101" si="17">(Q104/Q105)</f>
        <v>5</v>
      </c>
      <c r="BG101" s="321">
        <f t="shared" si="17"/>
        <v>3</v>
      </c>
      <c r="BH101" s="321">
        <f t="shared" si="17"/>
        <v>3</v>
      </c>
      <c r="BI101" s="321">
        <f t="shared" si="17"/>
        <v>3</v>
      </c>
      <c r="BJ101" s="321">
        <f t="shared" si="17"/>
        <v>5</v>
      </c>
      <c r="BK101" s="321">
        <f t="shared" si="17"/>
        <v>7.5</v>
      </c>
      <c r="BL101" s="321">
        <f t="shared" si="17"/>
        <v>3</v>
      </c>
      <c r="BM101" s="321" t="e">
        <f t="shared" si="17"/>
        <v>#DIV/0!</v>
      </c>
      <c r="BN101" s="321">
        <f t="shared" si="17"/>
        <v>3</v>
      </c>
      <c r="BO101" s="321">
        <f t="shared" si="17"/>
        <v>10</v>
      </c>
      <c r="BP101" s="321">
        <f t="shared" si="17"/>
        <v>7.5</v>
      </c>
      <c r="BQ101" s="321">
        <f t="shared" si="17"/>
        <v>7.5</v>
      </c>
      <c r="BR101" s="321">
        <f t="shared" si="17"/>
        <v>7.5</v>
      </c>
      <c r="BS101" s="321">
        <f t="shared" si="17"/>
        <v>10</v>
      </c>
      <c r="BT101" s="321">
        <f t="shared" si="17"/>
        <v>10</v>
      </c>
      <c r="BU101" s="321">
        <f t="shared" si="17"/>
        <v>5</v>
      </c>
      <c r="BV101" s="321">
        <f t="shared" si="17"/>
        <v>7.5</v>
      </c>
      <c r="BW101" s="321">
        <f t="shared" si="17"/>
        <v>7.5</v>
      </c>
      <c r="BX101" s="321">
        <f t="shared" si="17"/>
        <v>5</v>
      </c>
      <c r="BY101" s="321">
        <f t="shared" si="17"/>
        <v>5</v>
      </c>
      <c r="BZ101" s="321" t="e">
        <f t="shared" si="17"/>
        <v>#DIV/0!</v>
      </c>
      <c r="CA101" s="321">
        <f t="shared" si="17"/>
        <v>7.5</v>
      </c>
      <c r="CB101" s="321" t="e">
        <f t="shared" si="17"/>
        <v>#DIV/0!</v>
      </c>
      <c r="CC101" s="321">
        <f t="shared" si="17"/>
        <v>5</v>
      </c>
      <c r="CD101" s="321">
        <f t="shared" si="17"/>
        <v>7.5</v>
      </c>
      <c r="CE101" s="321">
        <f t="shared" si="17"/>
        <v>3</v>
      </c>
      <c r="CF101" s="321">
        <f t="shared" si="17"/>
        <v>5</v>
      </c>
      <c r="CG101" s="326"/>
      <c r="CH101" s="326"/>
      <c r="CI101" s="44"/>
      <c r="CJ101" s="44"/>
      <c r="CK101" s="44"/>
    </row>
    <row r="102" spans="1:89" ht="18.75" thickBot="1">
      <c r="A102" s="44"/>
      <c r="B102" s="45"/>
      <c r="C102" s="62" t="s">
        <v>1</v>
      </c>
      <c r="D102" s="63" t="s">
        <v>57</v>
      </c>
      <c r="E102" s="64"/>
      <c r="F102" s="65"/>
      <c r="G102" s="65"/>
      <c r="H102" s="65"/>
      <c r="I102" s="65"/>
      <c r="J102" s="65"/>
      <c r="K102" s="65"/>
      <c r="L102" s="65"/>
      <c r="M102" s="65"/>
      <c r="N102" s="65"/>
      <c r="O102" s="85">
        <v>1</v>
      </c>
      <c r="P102" s="82"/>
      <c r="Q102" s="84">
        <v>1</v>
      </c>
      <c r="R102" s="84">
        <v>0.5</v>
      </c>
      <c r="S102" s="84">
        <v>0.5</v>
      </c>
      <c r="T102" s="84">
        <v>0.5</v>
      </c>
      <c r="U102" s="84">
        <v>1</v>
      </c>
      <c r="V102" s="84">
        <v>0.5</v>
      </c>
      <c r="W102" s="85">
        <v>0.5</v>
      </c>
      <c r="X102" s="86"/>
      <c r="Y102" s="84">
        <v>0.5</v>
      </c>
      <c r="Z102" s="83"/>
      <c r="AA102" s="84">
        <v>0.5</v>
      </c>
      <c r="AB102" s="85">
        <v>0.5</v>
      </c>
      <c r="AC102" s="87">
        <v>0.5</v>
      </c>
      <c r="AD102" s="83"/>
      <c r="AE102" s="83"/>
      <c r="AF102" s="85">
        <v>1</v>
      </c>
      <c r="AG102" s="87">
        <v>0.5</v>
      </c>
      <c r="AH102" s="84">
        <v>0.5</v>
      </c>
      <c r="AI102" s="84">
        <v>1</v>
      </c>
      <c r="AJ102" s="84">
        <v>1</v>
      </c>
      <c r="AK102" s="89"/>
      <c r="AL102" s="84">
        <v>0.5</v>
      </c>
      <c r="AM102" s="90"/>
      <c r="AN102" s="87">
        <v>1</v>
      </c>
      <c r="AO102" s="84">
        <v>0.5</v>
      </c>
      <c r="AP102" s="85">
        <v>0.5</v>
      </c>
      <c r="AQ102" s="87">
        <v>1</v>
      </c>
      <c r="AR102" s="127"/>
      <c r="AS102" s="127"/>
      <c r="AT102" s="50">
        <f>SUM(P102:AS102)</f>
        <v>14</v>
      </c>
      <c r="AV102" s="139"/>
      <c r="AW102" s="91">
        <f>(AT102/AU103)</f>
        <v>0.56000000000000005</v>
      </c>
      <c r="AX102" s="339"/>
      <c r="AY102" s="139"/>
      <c r="AZ102" s="139"/>
      <c r="BA102" s="101">
        <v>0</v>
      </c>
      <c r="BB102" s="332"/>
      <c r="BC102" s="139"/>
      <c r="BD102" s="139"/>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7"/>
      <c r="CH102" s="327"/>
      <c r="CI102" s="44"/>
      <c r="CJ102" s="44"/>
      <c r="CK102" s="44"/>
    </row>
    <row r="103" spans="1:89" ht="18.75" thickBot="1">
      <c r="A103" s="44"/>
      <c r="B103" s="45"/>
      <c r="C103" s="62" t="s">
        <v>2</v>
      </c>
      <c r="D103" s="63" t="s">
        <v>58</v>
      </c>
      <c r="E103" s="64"/>
      <c r="F103" s="65"/>
      <c r="G103" s="65"/>
      <c r="H103" s="65"/>
      <c r="I103" s="65"/>
      <c r="J103" s="65"/>
      <c r="K103" s="65"/>
      <c r="L103" s="65"/>
      <c r="M103" s="65"/>
      <c r="N103" s="65"/>
      <c r="O103" s="66"/>
      <c r="P103" s="92"/>
      <c r="Q103" s="93"/>
      <c r="R103" s="94">
        <v>0.5</v>
      </c>
      <c r="S103" s="94">
        <v>0.5</v>
      </c>
      <c r="T103" s="94">
        <v>0.5</v>
      </c>
      <c r="U103" s="93"/>
      <c r="V103" s="93"/>
      <c r="W103" s="102">
        <v>0.5</v>
      </c>
      <c r="X103" s="96"/>
      <c r="Y103" s="94">
        <v>0.5</v>
      </c>
      <c r="Z103" s="93"/>
      <c r="AA103" s="93"/>
      <c r="AB103" s="95"/>
      <c r="AC103" s="92"/>
      <c r="AD103" s="93"/>
      <c r="AE103" s="93"/>
      <c r="AF103" s="95"/>
      <c r="AG103" s="92"/>
      <c r="AH103" s="93"/>
      <c r="AI103" s="93"/>
      <c r="AJ103" s="93"/>
      <c r="AK103" s="98"/>
      <c r="AL103" s="93"/>
      <c r="AM103" s="99"/>
      <c r="AN103" s="125"/>
      <c r="AO103" s="124"/>
      <c r="AP103" s="102">
        <v>0.5</v>
      </c>
      <c r="AQ103" s="125"/>
      <c r="AR103" s="127"/>
      <c r="AS103" s="127"/>
      <c r="AT103" s="50">
        <f>SUM(P103:AS103)</f>
        <v>3</v>
      </c>
      <c r="AU103" s="59">
        <f>SUM(AT99:AT103)</f>
        <v>25</v>
      </c>
      <c r="AV103" s="139"/>
      <c r="AW103" s="100">
        <f>(AT103/AU103)</f>
        <v>0.12</v>
      </c>
      <c r="AX103" s="330"/>
      <c r="AY103" s="139"/>
      <c r="AZ103" s="139"/>
      <c r="BA103" s="103">
        <v>0</v>
      </c>
      <c r="BB103" s="333"/>
      <c r="BC103" s="139"/>
      <c r="BD103" s="139"/>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c r="BY103" s="323"/>
      <c r="BZ103" s="323"/>
      <c r="CA103" s="323"/>
      <c r="CB103" s="323"/>
      <c r="CC103" s="323"/>
      <c r="CD103" s="323"/>
      <c r="CE103" s="323"/>
      <c r="CF103" s="323"/>
      <c r="CG103" s="328"/>
      <c r="CH103" s="328"/>
      <c r="CI103" s="44"/>
      <c r="CJ103" s="44"/>
      <c r="CK103" s="44"/>
    </row>
    <row r="104" spans="1:89" hidden="1">
      <c r="A104" s="44"/>
      <c r="B104" s="45"/>
      <c r="C104" s="104"/>
      <c r="D104" s="105"/>
      <c r="E104" s="105"/>
      <c r="F104" s="106"/>
      <c r="G104" s="106"/>
      <c r="H104" s="106"/>
      <c r="I104" s="106"/>
      <c r="J104" s="106"/>
      <c r="K104" s="106"/>
      <c r="L104" s="106"/>
      <c r="M104" s="106"/>
      <c r="N104" s="106"/>
      <c r="O104" s="107">
        <v>5</v>
      </c>
      <c r="P104" s="107">
        <v>10</v>
      </c>
      <c r="Q104" s="107">
        <v>5</v>
      </c>
      <c r="R104" s="107">
        <v>6</v>
      </c>
      <c r="S104" s="107">
        <v>6</v>
      </c>
      <c r="T104" s="107">
        <v>6</v>
      </c>
      <c r="U104" s="107">
        <v>5</v>
      </c>
      <c r="V104" s="107">
        <v>15</v>
      </c>
      <c r="W104" s="107">
        <v>6</v>
      </c>
      <c r="X104" s="107"/>
      <c r="Y104" s="175">
        <v>6</v>
      </c>
      <c r="Z104" s="107">
        <v>10</v>
      </c>
      <c r="AA104" s="107">
        <v>15</v>
      </c>
      <c r="AB104" s="107">
        <v>15</v>
      </c>
      <c r="AC104" s="107">
        <v>15</v>
      </c>
      <c r="AD104" s="107">
        <v>10</v>
      </c>
      <c r="AE104" s="107">
        <v>10</v>
      </c>
      <c r="AF104" s="107">
        <v>5</v>
      </c>
      <c r="AG104" s="107">
        <v>15</v>
      </c>
      <c r="AH104" s="107">
        <v>15</v>
      </c>
      <c r="AI104" s="107">
        <v>5</v>
      </c>
      <c r="AJ104" s="107">
        <v>5</v>
      </c>
      <c r="AK104" s="107"/>
      <c r="AL104" s="107">
        <v>15</v>
      </c>
      <c r="AM104" s="107"/>
      <c r="AN104" s="107">
        <v>5</v>
      </c>
      <c r="AO104" s="107">
        <v>15</v>
      </c>
      <c r="AP104" s="107">
        <v>6</v>
      </c>
      <c r="AQ104" s="107">
        <v>5</v>
      </c>
      <c r="AR104" s="135"/>
      <c r="AS104" s="135"/>
      <c r="AV104" s="139"/>
      <c r="AW104" s="109"/>
      <c r="AX104" s="111"/>
      <c r="AY104" s="139"/>
      <c r="AZ104" s="139"/>
      <c r="BA104" s="109"/>
      <c r="BB104" s="144"/>
      <c r="BC104" s="139"/>
      <c r="BD104" s="139"/>
      <c r="BE104" s="112"/>
      <c r="BF104" s="112"/>
      <c r="BG104" s="112"/>
      <c r="BH104" s="112"/>
      <c r="BI104" s="112"/>
      <c r="BJ104" s="112"/>
      <c r="BK104" s="112"/>
      <c r="BL104" s="112"/>
      <c r="BM104" s="113"/>
      <c r="BN104" s="112"/>
      <c r="BO104" s="112"/>
      <c r="BP104" s="112"/>
      <c r="BQ104" s="112"/>
      <c r="BR104" s="112"/>
      <c r="BS104" s="112"/>
      <c r="BT104" s="112"/>
      <c r="BU104" s="112"/>
      <c r="BV104" s="112"/>
      <c r="BW104" s="112"/>
      <c r="BX104" s="112"/>
      <c r="BY104" s="112"/>
      <c r="BZ104" s="113"/>
      <c r="CA104" s="112"/>
      <c r="CB104" s="113"/>
      <c r="CC104" s="112"/>
      <c r="CD104" s="112"/>
      <c r="CE104" s="112"/>
      <c r="CF104" s="112"/>
      <c r="CG104" s="114"/>
      <c r="CH104" s="114"/>
      <c r="CI104" s="44"/>
      <c r="CJ104" s="44"/>
      <c r="CK104" s="44"/>
    </row>
    <row r="105" spans="1:89" ht="15.75" hidden="1" thickBot="1">
      <c r="A105" s="44"/>
      <c r="B105" s="45"/>
      <c r="C105" s="104"/>
      <c r="D105" s="105"/>
      <c r="E105" s="105"/>
      <c r="F105" s="106"/>
      <c r="G105" s="106"/>
      <c r="H105" s="106"/>
      <c r="I105" s="106"/>
      <c r="J105" s="106"/>
      <c r="K105" s="106"/>
      <c r="L105" s="106"/>
      <c r="M105" s="106"/>
      <c r="N105" s="106"/>
      <c r="O105" s="107">
        <v>1</v>
      </c>
      <c r="P105" s="107">
        <v>1</v>
      </c>
      <c r="Q105" s="107">
        <v>1</v>
      </c>
      <c r="R105" s="107">
        <v>2</v>
      </c>
      <c r="S105" s="107">
        <v>2</v>
      </c>
      <c r="T105" s="107">
        <v>2</v>
      </c>
      <c r="U105" s="107">
        <v>1</v>
      </c>
      <c r="V105" s="107">
        <v>2</v>
      </c>
      <c r="W105" s="107">
        <v>2</v>
      </c>
      <c r="X105" s="107"/>
      <c r="Y105" s="175">
        <v>2</v>
      </c>
      <c r="Z105" s="107">
        <v>1</v>
      </c>
      <c r="AA105" s="107">
        <v>2</v>
      </c>
      <c r="AB105" s="107">
        <v>2</v>
      </c>
      <c r="AC105" s="107">
        <v>2</v>
      </c>
      <c r="AD105" s="107">
        <v>1</v>
      </c>
      <c r="AE105" s="107">
        <v>1</v>
      </c>
      <c r="AF105" s="107">
        <v>1</v>
      </c>
      <c r="AG105" s="107">
        <v>2</v>
      </c>
      <c r="AH105" s="107">
        <v>2</v>
      </c>
      <c r="AI105" s="107">
        <v>1</v>
      </c>
      <c r="AJ105" s="107">
        <v>1</v>
      </c>
      <c r="AK105" s="107"/>
      <c r="AL105" s="107">
        <v>2</v>
      </c>
      <c r="AM105" s="107"/>
      <c r="AN105" s="107">
        <v>1</v>
      </c>
      <c r="AO105" s="107">
        <v>2</v>
      </c>
      <c r="AP105" s="107">
        <v>2</v>
      </c>
      <c r="AQ105" s="107">
        <v>1</v>
      </c>
      <c r="AR105" s="135"/>
      <c r="AS105" s="135"/>
      <c r="AV105" s="139"/>
      <c r="AW105" s="109"/>
      <c r="AX105" s="111"/>
      <c r="AY105" s="139"/>
      <c r="AZ105" s="139"/>
      <c r="BA105" s="109"/>
      <c r="BB105" s="144"/>
      <c r="BC105" s="139"/>
      <c r="BD105" s="139"/>
      <c r="BE105" s="112"/>
      <c r="BF105" s="112"/>
      <c r="BG105" s="112"/>
      <c r="BH105" s="112"/>
      <c r="BI105" s="112"/>
      <c r="BJ105" s="112"/>
      <c r="BK105" s="112"/>
      <c r="BL105" s="112"/>
      <c r="BM105" s="113"/>
      <c r="BN105" s="112"/>
      <c r="BO105" s="112"/>
      <c r="BP105" s="112"/>
      <c r="BQ105" s="112"/>
      <c r="BR105" s="112"/>
      <c r="BS105" s="112"/>
      <c r="BT105" s="112"/>
      <c r="BU105" s="112"/>
      <c r="BV105" s="112"/>
      <c r="BW105" s="112"/>
      <c r="BX105" s="112"/>
      <c r="BY105" s="112"/>
      <c r="BZ105" s="113"/>
      <c r="CA105" s="112"/>
      <c r="CB105" s="113"/>
      <c r="CC105" s="112"/>
      <c r="CD105" s="112"/>
      <c r="CE105" s="112"/>
      <c r="CF105" s="112"/>
      <c r="CG105" s="114"/>
      <c r="CH105" s="114"/>
      <c r="CI105" s="44"/>
      <c r="CJ105" s="44"/>
      <c r="CK105" s="44"/>
    </row>
    <row r="106" spans="1:89" ht="15.75" thickBot="1">
      <c r="A106" s="44"/>
      <c r="B106" s="45"/>
      <c r="C106" s="115"/>
      <c r="D106" s="116"/>
      <c r="E106" s="116"/>
      <c r="F106" s="117"/>
      <c r="G106" s="117"/>
      <c r="H106" s="117"/>
      <c r="I106" s="117"/>
      <c r="J106" s="117"/>
      <c r="K106" s="117"/>
      <c r="L106" s="117"/>
      <c r="M106" s="117"/>
      <c r="N106" s="117"/>
      <c r="O106" s="118">
        <f t="shared" ref="O106:AS106" si="18">(O104/O105)</f>
        <v>5</v>
      </c>
      <c r="P106" s="118">
        <f t="shared" si="18"/>
        <v>10</v>
      </c>
      <c r="Q106" s="118">
        <f t="shared" si="18"/>
        <v>5</v>
      </c>
      <c r="R106" s="118">
        <f t="shared" si="18"/>
        <v>3</v>
      </c>
      <c r="S106" s="118">
        <f t="shared" si="18"/>
        <v>3</v>
      </c>
      <c r="T106" s="118">
        <f t="shared" si="18"/>
        <v>3</v>
      </c>
      <c r="U106" s="118">
        <f t="shared" si="18"/>
        <v>5</v>
      </c>
      <c r="V106" s="118">
        <f t="shared" si="18"/>
        <v>7.5</v>
      </c>
      <c r="W106" s="118">
        <f t="shared" si="18"/>
        <v>3</v>
      </c>
      <c r="X106" s="118" t="e">
        <f t="shared" si="18"/>
        <v>#DIV/0!</v>
      </c>
      <c r="Y106" s="118">
        <f t="shared" si="18"/>
        <v>3</v>
      </c>
      <c r="Z106" s="118">
        <f t="shared" si="18"/>
        <v>10</v>
      </c>
      <c r="AA106" s="118">
        <f t="shared" si="18"/>
        <v>7.5</v>
      </c>
      <c r="AB106" s="118">
        <f t="shared" si="18"/>
        <v>7.5</v>
      </c>
      <c r="AC106" s="118">
        <f t="shared" si="18"/>
        <v>7.5</v>
      </c>
      <c r="AD106" s="118">
        <f t="shared" si="18"/>
        <v>10</v>
      </c>
      <c r="AE106" s="118">
        <f t="shared" si="18"/>
        <v>10</v>
      </c>
      <c r="AF106" s="118">
        <f t="shared" si="18"/>
        <v>5</v>
      </c>
      <c r="AG106" s="118">
        <f t="shared" si="18"/>
        <v>7.5</v>
      </c>
      <c r="AH106" s="118">
        <f t="shared" si="18"/>
        <v>7.5</v>
      </c>
      <c r="AI106" s="118">
        <f t="shared" si="18"/>
        <v>5</v>
      </c>
      <c r="AJ106" s="118">
        <f t="shared" si="18"/>
        <v>5</v>
      </c>
      <c r="AK106" s="118" t="e">
        <f t="shared" si="18"/>
        <v>#DIV/0!</v>
      </c>
      <c r="AL106" s="118">
        <f t="shared" si="18"/>
        <v>7.5</v>
      </c>
      <c r="AM106" s="118" t="e">
        <f t="shared" si="18"/>
        <v>#DIV/0!</v>
      </c>
      <c r="AN106" s="118">
        <f t="shared" si="18"/>
        <v>5</v>
      </c>
      <c r="AO106" s="118">
        <f t="shared" si="18"/>
        <v>7.5</v>
      </c>
      <c r="AP106" s="118">
        <f t="shared" si="18"/>
        <v>3</v>
      </c>
      <c r="AQ106" s="118">
        <f t="shared" si="18"/>
        <v>5</v>
      </c>
      <c r="AR106" s="118" t="e">
        <f t="shared" si="18"/>
        <v>#DIV/0!</v>
      </c>
      <c r="AS106" s="118" t="e">
        <f t="shared" si="18"/>
        <v>#DIV/0!</v>
      </c>
      <c r="AV106" s="139"/>
      <c r="AW106" s="119"/>
      <c r="AX106" s="120"/>
      <c r="AY106" s="139"/>
      <c r="AZ106" s="139"/>
      <c r="BA106" s="109"/>
      <c r="BB106" s="144"/>
      <c r="BC106" s="139"/>
      <c r="BD106" s="139"/>
      <c r="BE106" s="112"/>
      <c r="BF106" s="112"/>
      <c r="BG106" s="112"/>
      <c r="BH106" s="112"/>
      <c r="BI106" s="112"/>
      <c r="BJ106" s="112"/>
      <c r="BK106" s="112"/>
      <c r="BL106" s="112"/>
      <c r="BM106" s="113"/>
      <c r="BN106" s="112"/>
      <c r="BO106" s="112"/>
      <c r="BP106" s="112"/>
      <c r="BQ106" s="112"/>
      <c r="BR106" s="112"/>
      <c r="BS106" s="112"/>
      <c r="BT106" s="112"/>
      <c r="BU106" s="112"/>
      <c r="BV106" s="112"/>
      <c r="BW106" s="112"/>
      <c r="BX106" s="112"/>
      <c r="BY106" s="112"/>
      <c r="BZ106" s="113"/>
      <c r="CA106" s="112"/>
      <c r="CB106" s="113"/>
      <c r="CC106" s="112"/>
      <c r="CD106" s="112"/>
      <c r="CE106" s="112"/>
      <c r="CF106" s="112"/>
      <c r="CG106" s="114"/>
      <c r="CH106" s="114"/>
      <c r="CI106" s="44"/>
      <c r="CJ106" s="44"/>
      <c r="CK106" s="44"/>
    </row>
    <row r="107" spans="1:89" ht="15.75" thickBot="1">
      <c r="A107" s="44"/>
      <c r="B107" s="45"/>
      <c r="C107" s="45"/>
      <c r="D107" s="46"/>
      <c r="E107" s="46"/>
      <c r="F107" s="44"/>
      <c r="G107" s="44"/>
      <c r="H107" s="44"/>
      <c r="I107" s="44"/>
      <c r="J107" s="44"/>
      <c r="K107" s="44"/>
      <c r="L107" s="44"/>
      <c r="M107" s="44"/>
      <c r="N107" s="44"/>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4"/>
      <c r="AU107" s="48"/>
      <c r="AV107" s="139"/>
      <c r="AW107" s="119"/>
      <c r="AX107" s="119"/>
      <c r="AY107" s="139"/>
      <c r="AZ107" s="139"/>
      <c r="BA107" s="119"/>
      <c r="BB107" s="119"/>
      <c r="BC107" s="139"/>
      <c r="BD107" s="139"/>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4"/>
      <c r="CH107" s="44"/>
      <c r="CI107" s="44"/>
      <c r="CJ107" s="44"/>
      <c r="CK107" s="44"/>
    </row>
    <row r="108" spans="1:89" ht="15.75" thickBot="1">
      <c r="A108" s="44"/>
      <c r="B108" s="52">
        <v>10</v>
      </c>
      <c r="C108" s="136" t="s">
        <v>25</v>
      </c>
      <c r="D108" s="54"/>
      <c r="E108" s="54"/>
      <c r="F108" s="55"/>
      <c r="G108" s="55"/>
      <c r="H108" s="55"/>
      <c r="I108" s="55"/>
      <c r="J108" s="55"/>
      <c r="K108" s="55"/>
      <c r="L108" s="55"/>
      <c r="M108" s="55"/>
      <c r="N108" s="56"/>
      <c r="O108" s="123"/>
      <c r="P108" s="58">
        <v>1</v>
      </c>
      <c r="Q108" s="58">
        <v>2</v>
      </c>
      <c r="R108" s="58">
        <v>3</v>
      </c>
      <c r="S108" s="58">
        <v>4</v>
      </c>
      <c r="T108" s="58">
        <v>5</v>
      </c>
      <c r="U108" s="58">
        <v>6</v>
      </c>
      <c r="V108" s="58">
        <v>7</v>
      </c>
      <c r="W108" s="58">
        <v>8</v>
      </c>
      <c r="X108" s="58">
        <v>9</v>
      </c>
      <c r="Y108" s="58">
        <v>10</v>
      </c>
      <c r="Z108" s="58">
        <v>11</v>
      </c>
      <c r="AA108" s="58">
        <v>12</v>
      </c>
      <c r="AB108" s="58">
        <v>13</v>
      </c>
      <c r="AC108" s="58">
        <v>14</v>
      </c>
      <c r="AD108" s="58">
        <v>15</v>
      </c>
      <c r="AE108" s="58">
        <v>16</v>
      </c>
      <c r="AF108" s="58">
        <v>17</v>
      </c>
      <c r="AG108" s="58">
        <v>18</v>
      </c>
      <c r="AH108" s="58">
        <v>19</v>
      </c>
      <c r="AI108" s="58">
        <v>20</v>
      </c>
      <c r="AJ108" s="58">
        <v>21</v>
      </c>
      <c r="AK108" s="58">
        <v>22</v>
      </c>
      <c r="AL108" s="58">
        <v>23</v>
      </c>
      <c r="AM108" s="58">
        <v>24</v>
      </c>
      <c r="AN108" s="58">
        <v>25</v>
      </c>
      <c r="AO108" s="58">
        <v>26</v>
      </c>
      <c r="AP108" s="58">
        <v>27</v>
      </c>
      <c r="AQ108" s="58">
        <v>28</v>
      </c>
      <c r="AR108" s="58">
        <v>29</v>
      </c>
      <c r="AS108" s="58">
        <v>30</v>
      </c>
      <c r="AV108" s="44"/>
      <c r="AW108" s="49"/>
      <c r="AX108" s="49"/>
      <c r="AY108" s="44"/>
      <c r="AZ108" s="44"/>
      <c r="BA108" s="49"/>
      <c r="BB108" s="49"/>
      <c r="BC108" s="44"/>
      <c r="BD108" s="44"/>
      <c r="BE108" s="60">
        <v>1</v>
      </c>
      <c r="BF108" s="60">
        <v>2</v>
      </c>
      <c r="BG108" s="60">
        <v>3</v>
      </c>
      <c r="BH108" s="60">
        <v>4</v>
      </c>
      <c r="BI108" s="60">
        <v>5</v>
      </c>
      <c r="BJ108" s="60">
        <v>6</v>
      </c>
      <c r="BK108" s="60">
        <v>7</v>
      </c>
      <c r="BL108" s="60">
        <v>8</v>
      </c>
      <c r="BM108" s="60">
        <v>9</v>
      </c>
      <c r="BN108" s="60">
        <v>10</v>
      </c>
      <c r="BO108" s="60">
        <v>11</v>
      </c>
      <c r="BP108" s="60">
        <v>12</v>
      </c>
      <c r="BQ108" s="60">
        <v>13</v>
      </c>
      <c r="BR108" s="60">
        <v>14</v>
      </c>
      <c r="BS108" s="60">
        <v>15</v>
      </c>
      <c r="BT108" s="60">
        <v>16</v>
      </c>
      <c r="BU108" s="60">
        <v>17</v>
      </c>
      <c r="BV108" s="60">
        <v>18</v>
      </c>
      <c r="BW108" s="60">
        <v>19</v>
      </c>
      <c r="BX108" s="60">
        <v>20</v>
      </c>
      <c r="BY108" s="60">
        <v>21</v>
      </c>
      <c r="BZ108" s="60">
        <v>22</v>
      </c>
      <c r="CA108" s="60">
        <v>23</v>
      </c>
      <c r="CB108" s="60">
        <v>24</v>
      </c>
      <c r="CC108" s="60">
        <v>25</v>
      </c>
      <c r="CD108" s="60">
        <v>26</v>
      </c>
      <c r="CE108" s="60">
        <v>27</v>
      </c>
      <c r="CF108" s="60">
        <v>28</v>
      </c>
      <c r="CG108" s="61">
        <v>29</v>
      </c>
      <c r="CH108" s="61">
        <v>30</v>
      </c>
      <c r="CI108" s="44"/>
      <c r="CJ108" s="44"/>
      <c r="CK108" s="44"/>
    </row>
    <row r="109" spans="1:89" ht="15.75" thickBot="1">
      <c r="A109" s="44"/>
      <c r="B109" s="45"/>
      <c r="C109" s="45"/>
      <c r="D109" s="46"/>
      <c r="E109" s="46"/>
      <c r="F109" s="44"/>
      <c r="G109" s="44"/>
      <c r="H109" s="44"/>
      <c r="I109" s="44"/>
      <c r="J109" s="44"/>
      <c r="K109" s="44"/>
      <c r="L109" s="44"/>
      <c r="M109" s="44"/>
      <c r="N109" s="44"/>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4"/>
      <c r="AU109" s="48"/>
      <c r="AV109" s="139"/>
      <c r="AW109" s="119"/>
      <c r="AX109" s="119"/>
      <c r="AY109" s="139"/>
      <c r="AZ109" s="139"/>
      <c r="BA109" s="119"/>
      <c r="BB109" s="119"/>
      <c r="BC109" s="139"/>
      <c r="BD109" s="139"/>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4"/>
      <c r="CH109" s="44"/>
      <c r="CI109" s="44"/>
      <c r="CJ109" s="44"/>
      <c r="CK109" s="44"/>
    </row>
    <row r="110" spans="1:89" ht="18.75" thickBot="1">
      <c r="A110" s="44"/>
      <c r="B110" s="45"/>
      <c r="C110" s="62" t="s">
        <v>0</v>
      </c>
      <c r="D110" s="64" t="s">
        <v>59</v>
      </c>
      <c r="E110" s="64"/>
      <c r="F110" s="65"/>
      <c r="G110" s="65"/>
      <c r="H110" s="65"/>
      <c r="I110" s="65"/>
      <c r="J110" s="65"/>
      <c r="K110" s="65"/>
      <c r="L110" s="65"/>
      <c r="M110" s="65"/>
      <c r="N110" s="65"/>
      <c r="O110" s="137"/>
      <c r="P110" s="128"/>
      <c r="Q110" s="71"/>
      <c r="R110" s="71"/>
      <c r="S110" s="71"/>
      <c r="T110" s="71"/>
      <c r="U110" s="71"/>
      <c r="V110" s="71"/>
      <c r="W110" s="75"/>
      <c r="X110" s="129"/>
      <c r="Y110" s="71"/>
      <c r="Z110" s="68">
        <v>0.5</v>
      </c>
      <c r="AA110" s="68">
        <v>0.5</v>
      </c>
      <c r="AB110" s="78">
        <v>0.5</v>
      </c>
      <c r="AC110" s="128"/>
      <c r="AD110" s="71"/>
      <c r="AE110" s="71"/>
      <c r="AF110" s="75"/>
      <c r="AG110" s="128"/>
      <c r="AH110" s="71"/>
      <c r="AI110" s="71"/>
      <c r="AJ110" s="68">
        <v>0.5</v>
      </c>
      <c r="AK110" s="79"/>
      <c r="AL110" s="133"/>
      <c r="AM110" s="80"/>
      <c r="AN110" s="67">
        <v>1</v>
      </c>
      <c r="AO110" s="68">
        <v>1</v>
      </c>
      <c r="AP110" s="131"/>
      <c r="AQ110" s="130"/>
      <c r="AR110" s="127"/>
      <c r="AS110" s="127"/>
      <c r="AT110" s="50">
        <f>SUM(P110:AS110)</f>
        <v>4</v>
      </c>
      <c r="AU110" s="176"/>
      <c r="AV110" s="139"/>
      <c r="AW110" s="76">
        <f>(AT110/AU113)</f>
        <v>0.16</v>
      </c>
      <c r="AX110" s="331">
        <f>SUM(AW110:AW111)</f>
        <v>0.56000000000000005</v>
      </c>
      <c r="AY110" s="139"/>
      <c r="AZ110" s="139"/>
      <c r="BA110" s="77">
        <v>0.14000000000000001</v>
      </c>
      <c r="BB110" s="331">
        <f>SUM(BA110:BA111)</f>
        <v>0.57000000000000006</v>
      </c>
      <c r="BC110" s="139"/>
      <c r="BD110" s="139"/>
      <c r="BE110" s="321">
        <f>(P114/P115)</f>
        <v>7</v>
      </c>
      <c r="BF110" s="321">
        <f t="shared" ref="BF110:CF110" si="19">(Q114/Q115)</f>
        <v>5.5</v>
      </c>
      <c r="BG110" s="321">
        <f t="shared" si="19"/>
        <v>2.5</v>
      </c>
      <c r="BH110" s="321">
        <f t="shared" si="19"/>
        <v>4</v>
      </c>
      <c r="BI110" s="321">
        <f t="shared" si="19"/>
        <v>4</v>
      </c>
      <c r="BJ110" s="321">
        <f t="shared" si="19"/>
        <v>5.5</v>
      </c>
      <c r="BK110" s="321">
        <f t="shared" si="19"/>
        <v>5.5</v>
      </c>
      <c r="BL110" s="321">
        <f t="shared" si="19"/>
        <v>7</v>
      </c>
      <c r="BM110" s="321" t="e">
        <f t="shared" si="19"/>
        <v>#DIV/0!</v>
      </c>
      <c r="BN110" s="321">
        <f t="shared" si="19"/>
        <v>2.5</v>
      </c>
      <c r="BO110" s="321">
        <f t="shared" si="19"/>
        <v>7</v>
      </c>
      <c r="BP110" s="321">
        <f t="shared" si="19"/>
        <v>7</v>
      </c>
      <c r="BQ110" s="321">
        <f t="shared" si="19"/>
        <v>7</v>
      </c>
      <c r="BR110" s="321">
        <f t="shared" si="19"/>
        <v>7</v>
      </c>
      <c r="BS110" s="321">
        <f t="shared" si="19"/>
        <v>7</v>
      </c>
      <c r="BT110" s="321">
        <f t="shared" si="19"/>
        <v>7</v>
      </c>
      <c r="BU110" s="321">
        <f t="shared" si="19"/>
        <v>7</v>
      </c>
      <c r="BV110" s="321">
        <f t="shared" si="19"/>
        <v>4</v>
      </c>
      <c r="BW110" s="321">
        <f t="shared" si="19"/>
        <v>7</v>
      </c>
      <c r="BX110" s="321">
        <f t="shared" si="19"/>
        <v>4</v>
      </c>
      <c r="BY110" s="321">
        <f t="shared" si="19"/>
        <v>8.5</v>
      </c>
      <c r="BZ110" s="321" t="e">
        <f t="shared" si="19"/>
        <v>#DIV/0!</v>
      </c>
      <c r="CA110" s="321">
        <f t="shared" si="19"/>
        <v>5.5</v>
      </c>
      <c r="CB110" s="321" t="e">
        <f t="shared" si="19"/>
        <v>#DIV/0!</v>
      </c>
      <c r="CC110" s="321">
        <f t="shared" si="19"/>
        <v>10</v>
      </c>
      <c r="CD110" s="321">
        <f t="shared" si="19"/>
        <v>10</v>
      </c>
      <c r="CE110" s="321">
        <f t="shared" si="19"/>
        <v>4</v>
      </c>
      <c r="CF110" s="321">
        <f t="shared" si="19"/>
        <v>5.5</v>
      </c>
      <c r="CG110" s="326"/>
      <c r="CH110" s="326"/>
      <c r="CI110" s="44"/>
      <c r="CJ110" s="44"/>
      <c r="CK110" s="44"/>
    </row>
    <row r="111" spans="1:89" ht="18.75" thickBot="1">
      <c r="A111" s="44"/>
      <c r="B111" s="45"/>
      <c r="C111" s="62" t="s">
        <v>1</v>
      </c>
      <c r="D111" s="64" t="s">
        <v>64</v>
      </c>
      <c r="E111" s="64"/>
      <c r="F111" s="65"/>
      <c r="G111" s="65"/>
      <c r="H111" s="65"/>
      <c r="I111" s="65"/>
      <c r="J111" s="65"/>
      <c r="K111" s="65"/>
      <c r="L111" s="65"/>
      <c r="M111" s="65"/>
      <c r="N111" s="65"/>
      <c r="O111" s="66"/>
      <c r="P111" s="67">
        <v>1</v>
      </c>
      <c r="Q111" s="68">
        <v>0.5</v>
      </c>
      <c r="R111" s="71"/>
      <c r="S111" s="71"/>
      <c r="T111" s="71"/>
      <c r="U111" s="68">
        <v>0.5</v>
      </c>
      <c r="V111" s="68">
        <v>0.5</v>
      </c>
      <c r="W111" s="78">
        <v>1</v>
      </c>
      <c r="X111" s="129"/>
      <c r="Y111" s="71"/>
      <c r="Z111" s="71"/>
      <c r="AA111" s="71"/>
      <c r="AB111" s="75"/>
      <c r="AC111" s="67">
        <v>1</v>
      </c>
      <c r="AD111" s="68">
        <v>1</v>
      </c>
      <c r="AE111" s="68">
        <v>1</v>
      </c>
      <c r="AF111" s="78">
        <v>1</v>
      </c>
      <c r="AG111" s="128"/>
      <c r="AH111" s="68">
        <v>1</v>
      </c>
      <c r="AI111" s="71"/>
      <c r="AJ111" s="68">
        <v>0.5</v>
      </c>
      <c r="AK111" s="79"/>
      <c r="AL111" s="68">
        <v>0.5</v>
      </c>
      <c r="AM111" s="80"/>
      <c r="AN111" s="130"/>
      <c r="AO111" s="133"/>
      <c r="AP111" s="131"/>
      <c r="AQ111" s="67">
        <v>0.5</v>
      </c>
      <c r="AR111" s="127"/>
      <c r="AS111" s="127"/>
      <c r="AT111" s="50">
        <f>SUM(P111:AS111)</f>
        <v>10</v>
      </c>
      <c r="AV111" s="139"/>
      <c r="AW111" s="76">
        <f>(AT111/AU113)</f>
        <v>0.4</v>
      </c>
      <c r="AX111" s="333"/>
      <c r="AY111" s="139"/>
      <c r="AZ111" s="139"/>
      <c r="BA111" s="77">
        <v>0.43</v>
      </c>
      <c r="BB111" s="333"/>
      <c r="BC111" s="139"/>
      <c r="BD111" s="139"/>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7"/>
      <c r="CH111" s="327"/>
      <c r="CI111" s="44"/>
      <c r="CJ111" s="44"/>
      <c r="CK111" s="44"/>
    </row>
    <row r="112" spans="1:89" ht="18.75" thickBot="1">
      <c r="A112" s="44"/>
      <c r="B112" s="45"/>
      <c r="C112" s="62" t="s">
        <v>2</v>
      </c>
      <c r="D112" s="64" t="s">
        <v>60</v>
      </c>
      <c r="E112" s="64"/>
      <c r="F112" s="65"/>
      <c r="G112" s="65"/>
      <c r="H112" s="65"/>
      <c r="I112" s="65"/>
      <c r="J112" s="65"/>
      <c r="K112" s="65"/>
      <c r="L112" s="65"/>
      <c r="M112" s="65"/>
      <c r="N112" s="65"/>
      <c r="O112" s="66"/>
      <c r="P112" s="92"/>
      <c r="Q112" s="94">
        <v>0.5</v>
      </c>
      <c r="R112" s="94">
        <v>0.5</v>
      </c>
      <c r="S112" s="94">
        <v>1</v>
      </c>
      <c r="T112" s="94">
        <v>1</v>
      </c>
      <c r="U112" s="94">
        <v>0.5</v>
      </c>
      <c r="V112" s="94">
        <v>0.5</v>
      </c>
      <c r="W112" s="95"/>
      <c r="X112" s="96"/>
      <c r="Y112" s="94">
        <v>0.5</v>
      </c>
      <c r="Z112" s="94">
        <v>0.5</v>
      </c>
      <c r="AA112" s="94">
        <v>0.5</v>
      </c>
      <c r="AB112" s="102">
        <v>0.5</v>
      </c>
      <c r="AC112" s="92"/>
      <c r="AD112" s="93"/>
      <c r="AE112" s="93"/>
      <c r="AF112" s="95"/>
      <c r="AG112" s="97">
        <v>1</v>
      </c>
      <c r="AH112" s="93"/>
      <c r="AI112" s="94">
        <v>1</v>
      </c>
      <c r="AJ112" s="93"/>
      <c r="AK112" s="98"/>
      <c r="AL112" s="94">
        <v>0.5</v>
      </c>
      <c r="AM112" s="99"/>
      <c r="AN112" s="92"/>
      <c r="AO112" s="93"/>
      <c r="AP112" s="102">
        <v>1</v>
      </c>
      <c r="AQ112" s="97">
        <v>0.5</v>
      </c>
      <c r="AR112" s="69"/>
      <c r="AS112" s="69"/>
      <c r="AT112" s="177">
        <f>SUM(P112:AS112)</f>
        <v>10</v>
      </c>
      <c r="AU112" s="178"/>
      <c r="AV112" s="139"/>
      <c r="AW112" s="100">
        <f>(AT112/AU113)</f>
        <v>0.4</v>
      </c>
      <c r="AX112" s="324">
        <f>SUM(AW112:AW113)</f>
        <v>0.44</v>
      </c>
      <c r="AY112" s="139"/>
      <c r="AZ112" s="139"/>
      <c r="BA112" s="101">
        <v>0.43</v>
      </c>
      <c r="BB112" s="329">
        <f>SUM(BA112:BA113)</f>
        <v>0.43</v>
      </c>
      <c r="BC112" s="139"/>
      <c r="BD112" s="139"/>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c r="BZ112" s="322"/>
      <c r="CA112" s="322"/>
      <c r="CB112" s="322"/>
      <c r="CC112" s="322"/>
      <c r="CD112" s="322"/>
      <c r="CE112" s="322"/>
      <c r="CF112" s="322"/>
      <c r="CG112" s="327"/>
      <c r="CH112" s="327"/>
      <c r="CI112" s="44"/>
      <c r="CJ112" s="44"/>
      <c r="CK112" s="44"/>
    </row>
    <row r="113" spans="1:89" ht="18.75" thickBot="1">
      <c r="A113" s="44"/>
      <c r="B113" s="45"/>
      <c r="C113" s="62" t="s">
        <v>3</v>
      </c>
      <c r="D113" s="64" t="s">
        <v>62</v>
      </c>
      <c r="E113" s="64"/>
      <c r="F113" s="65"/>
      <c r="G113" s="65"/>
      <c r="H113" s="65"/>
      <c r="I113" s="65"/>
      <c r="J113" s="65"/>
      <c r="K113" s="65"/>
      <c r="L113" s="65"/>
      <c r="M113" s="65"/>
      <c r="N113" s="65"/>
      <c r="O113" s="102">
        <v>1</v>
      </c>
      <c r="P113" s="92"/>
      <c r="Q113" s="93"/>
      <c r="R113" s="94">
        <v>0.5</v>
      </c>
      <c r="S113" s="93"/>
      <c r="T113" s="93"/>
      <c r="U113" s="93"/>
      <c r="V113" s="93"/>
      <c r="W113" s="95"/>
      <c r="X113" s="96"/>
      <c r="Y113" s="94">
        <v>0.5</v>
      </c>
      <c r="Z113" s="93"/>
      <c r="AA113" s="93"/>
      <c r="AB113" s="95"/>
      <c r="AC113" s="92"/>
      <c r="AD113" s="93"/>
      <c r="AE113" s="93"/>
      <c r="AF113" s="95"/>
      <c r="AG113" s="92"/>
      <c r="AH113" s="93"/>
      <c r="AI113" s="93"/>
      <c r="AJ113" s="93"/>
      <c r="AK113" s="98"/>
      <c r="AL113" s="93"/>
      <c r="AM113" s="99"/>
      <c r="AN113" s="92"/>
      <c r="AO113" s="93"/>
      <c r="AP113" s="95"/>
      <c r="AQ113" s="92"/>
      <c r="AR113" s="69"/>
      <c r="AS113" s="69"/>
      <c r="AT113" s="177">
        <f>SUM(P113:AS113)</f>
        <v>1</v>
      </c>
      <c r="AU113" s="178">
        <f>SUM(AT109:AT113)</f>
        <v>25</v>
      </c>
      <c r="AV113" s="139"/>
      <c r="AW113" s="100">
        <f>(AT113/AU113)</f>
        <v>0.04</v>
      </c>
      <c r="AX113" s="325"/>
      <c r="AY113" s="139"/>
      <c r="AZ113" s="139"/>
      <c r="BA113" s="103">
        <v>0</v>
      </c>
      <c r="BB113" s="330"/>
      <c r="BC113" s="139"/>
      <c r="BD113" s="139"/>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8"/>
      <c r="CH113" s="328"/>
      <c r="CI113" s="44"/>
      <c r="CJ113" s="44"/>
      <c r="CK113" s="44"/>
    </row>
    <row r="114" spans="1:89" hidden="1">
      <c r="A114" s="44"/>
      <c r="B114" s="45"/>
      <c r="C114" s="104"/>
      <c r="D114" s="105"/>
      <c r="E114" s="105"/>
      <c r="F114" s="106"/>
      <c r="G114" s="106"/>
      <c r="H114" s="106"/>
      <c r="I114" s="106"/>
      <c r="J114" s="106"/>
      <c r="K114" s="106"/>
      <c r="L114" s="106"/>
      <c r="M114" s="106"/>
      <c r="N114" s="106"/>
      <c r="O114" s="107">
        <v>1</v>
      </c>
      <c r="P114" s="107">
        <v>7</v>
      </c>
      <c r="Q114" s="107">
        <v>11</v>
      </c>
      <c r="R114" s="107">
        <v>5</v>
      </c>
      <c r="S114" s="107">
        <v>4</v>
      </c>
      <c r="T114" s="107">
        <v>4</v>
      </c>
      <c r="U114" s="107">
        <v>11</v>
      </c>
      <c r="V114" s="107">
        <v>11</v>
      </c>
      <c r="W114" s="107">
        <v>7</v>
      </c>
      <c r="X114" s="107"/>
      <c r="Y114" s="107">
        <v>5</v>
      </c>
      <c r="Z114" s="107">
        <v>14</v>
      </c>
      <c r="AA114" s="107">
        <v>14</v>
      </c>
      <c r="AB114" s="107">
        <v>14</v>
      </c>
      <c r="AC114" s="107">
        <v>7</v>
      </c>
      <c r="AD114" s="107">
        <v>7</v>
      </c>
      <c r="AE114" s="107">
        <v>7</v>
      </c>
      <c r="AF114" s="107">
        <v>7</v>
      </c>
      <c r="AG114" s="107">
        <v>4</v>
      </c>
      <c r="AH114" s="107">
        <v>7</v>
      </c>
      <c r="AI114" s="107">
        <v>4</v>
      </c>
      <c r="AJ114" s="107">
        <v>17</v>
      </c>
      <c r="AK114" s="107"/>
      <c r="AL114" s="107">
        <v>11</v>
      </c>
      <c r="AM114" s="107"/>
      <c r="AN114" s="107">
        <v>10</v>
      </c>
      <c r="AO114" s="107">
        <v>10</v>
      </c>
      <c r="AP114" s="107">
        <v>4</v>
      </c>
      <c r="AQ114" s="107">
        <v>11</v>
      </c>
      <c r="AR114" s="107"/>
      <c r="AS114" s="107"/>
      <c r="AT114" s="177"/>
      <c r="AU114" s="178"/>
      <c r="AV114" s="139"/>
      <c r="AW114" s="109"/>
      <c r="AX114" s="110"/>
      <c r="AY114" s="139"/>
      <c r="AZ114" s="139"/>
      <c r="BA114" s="109"/>
      <c r="BB114" s="111"/>
      <c r="BC114" s="139"/>
      <c r="BD114" s="139"/>
      <c r="BE114" s="112"/>
      <c r="BF114" s="112"/>
      <c r="BG114" s="112"/>
      <c r="BH114" s="112"/>
      <c r="BI114" s="112"/>
      <c r="BJ114" s="112"/>
      <c r="BK114" s="112"/>
      <c r="BL114" s="112"/>
      <c r="BM114" s="113"/>
      <c r="BN114" s="112"/>
      <c r="BO114" s="112"/>
      <c r="BP114" s="112"/>
      <c r="BQ114" s="112"/>
      <c r="BR114" s="112"/>
      <c r="BS114" s="112"/>
      <c r="BT114" s="112"/>
      <c r="BU114" s="112"/>
      <c r="BV114" s="112"/>
      <c r="BW114" s="112"/>
      <c r="BX114" s="112"/>
      <c r="BY114" s="112"/>
      <c r="BZ114" s="113"/>
      <c r="CA114" s="112"/>
      <c r="CB114" s="113"/>
      <c r="CC114" s="112"/>
      <c r="CD114" s="112"/>
      <c r="CE114" s="112"/>
      <c r="CF114" s="112"/>
      <c r="CG114" s="114"/>
      <c r="CH114" s="114"/>
      <c r="CI114" s="44"/>
      <c r="CJ114" s="44"/>
      <c r="CK114" s="44"/>
    </row>
    <row r="115" spans="1:89" ht="15.75" hidden="1" thickBot="1">
      <c r="A115" s="44"/>
      <c r="B115" s="45"/>
      <c r="C115" s="104"/>
      <c r="D115" s="105"/>
      <c r="E115" s="105"/>
      <c r="F115" s="106"/>
      <c r="G115" s="106"/>
      <c r="H115" s="106"/>
      <c r="I115" s="106"/>
      <c r="J115" s="106"/>
      <c r="K115" s="106"/>
      <c r="L115" s="106"/>
      <c r="M115" s="106"/>
      <c r="N115" s="106"/>
      <c r="O115" s="107">
        <v>1</v>
      </c>
      <c r="P115" s="107">
        <v>1</v>
      </c>
      <c r="Q115" s="107">
        <v>2</v>
      </c>
      <c r="R115" s="107">
        <v>2</v>
      </c>
      <c r="S115" s="107">
        <v>1</v>
      </c>
      <c r="T115" s="107">
        <v>1</v>
      </c>
      <c r="U115" s="107">
        <v>2</v>
      </c>
      <c r="V115" s="107">
        <v>2</v>
      </c>
      <c r="W115" s="107">
        <v>1</v>
      </c>
      <c r="X115" s="107"/>
      <c r="Y115" s="107">
        <v>2</v>
      </c>
      <c r="Z115" s="107">
        <v>2</v>
      </c>
      <c r="AA115" s="107">
        <v>2</v>
      </c>
      <c r="AB115" s="107">
        <v>2</v>
      </c>
      <c r="AC115" s="107">
        <v>1</v>
      </c>
      <c r="AD115" s="107">
        <v>1</v>
      </c>
      <c r="AE115" s="107">
        <v>1</v>
      </c>
      <c r="AF115" s="107">
        <v>1</v>
      </c>
      <c r="AG115" s="107">
        <v>1</v>
      </c>
      <c r="AH115" s="107">
        <v>1</v>
      </c>
      <c r="AI115" s="107">
        <v>1</v>
      </c>
      <c r="AJ115" s="107">
        <v>2</v>
      </c>
      <c r="AK115" s="107"/>
      <c r="AL115" s="107">
        <v>2</v>
      </c>
      <c r="AM115" s="107"/>
      <c r="AN115" s="107">
        <v>1</v>
      </c>
      <c r="AO115" s="107">
        <v>1</v>
      </c>
      <c r="AP115" s="107">
        <v>1</v>
      </c>
      <c r="AQ115" s="107">
        <v>2</v>
      </c>
      <c r="AR115" s="107"/>
      <c r="AS115" s="107"/>
      <c r="AT115" s="177"/>
      <c r="AU115" s="178"/>
      <c r="AV115" s="139"/>
      <c r="AW115" s="109"/>
      <c r="AX115" s="110"/>
      <c r="AY115" s="139"/>
      <c r="AZ115" s="139"/>
      <c r="BA115" s="109"/>
      <c r="BB115" s="111"/>
      <c r="BC115" s="139"/>
      <c r="BD115" s="139"/>
      <c r="BE115" s="112"/>
      <c r="BF115" s="112"/>
      <c r="BG115" s="112"/>
      <c r="BH115" s="112"/>
      <c r="BI115" s="112"/>
      <c r="BJ115" s="112"/>
      <c r="BK115" s="112"/>
      <c r="BL115" s="112"/>
      <c r="BM115" s="113"/>
      <c r="BN115" s="112"/>
      <c r="BO115" s="112"/>
      <c r="BP115" s="112"/>
      <c r="BQ115" s="112"/>
      <c r="BR115" s="112"/>
      <c r="BS115" s="112"/>
      <c r="BT115" s="112"/>
      <c r="BU115" s="112"/>
      <c r="BV115" s="112"/>
      <c r="BW115" s="112"/>
      <c r="BX115" s="112"/>
      <c r="BY115" s="112"/>
      <c r="BZ115" s="113"/>
      <c r="CA115" s="112"/>
      <c r="CB115" s="113"/>
      <c r="CC115" s="112"/>
      <c r="CD115" s="112"/>
      <c r="CE115" s="112"/>
      <c r="CF115" s="112"/>
      <c r="CG115" s="114"/>
      <c r="CH115" s="114"/>
      <c r="CI115" s="44"/>
      <c r="CJ115" s="44"/>
      <c r="CK115" s="44"/>
    </row>
    <row r="116" spans="1:89" ht="15.75" thickBot="1">
      <c r="A116" s="44"/>
      <c r="B116" s="45"/>
      <c r="C116" s="115"/>
      <c r="D116" s="116"/>
      <c r="E116" s="116"/>
      <c r="F116" s="117"/>
      <c r="G116" s="117"/>
      <c r="H116" s="117"/>
      <c r="I116" s="117"/>
      <c r="J116" s="117"/>
      <c r="K116" s="117"/>
      <c r="L116" s="117"/>
      <c r="M116" s="117"/>
      <c r="N116" s="117"/>
      <c r="O116" s="118">
        <f t="shared" ref="O116:AS116" si="20">(O114/O115)</f>
        <v>1</v>
      </c>
      <c r="P116" s="118">
        <f t="shared" si="20"/>
        <v>7</v>
      </c>
      <c r="Q116" s="118">
        <f t="shared" si="20"/>
        <v>5.5</v>
      </c>
      <c r="R116" s="118">
        <f t="shared" si="20"/>
        <v>2.5</v>
      </c>
      <c r="S116" s="118">
        <f t="shared" si="20"/>
        <v>4</v>
      </c>
      <c r="T116" s="118">
        <f t="shared" si="20"/>
        <v>4</v>
      </c>
      <c r="U116" s="118">
        <f t="shared" si="20"/>
        <v>5.5</v>
      </c>
      <c r="V116" s="118">
        <f t="shared" si="20"/>
        <v>5.5</v>
      </c>
      <c r="W116" s="118">
        <f t="shared" si="20"/>
        <v>7</v>
      </c>
      <c r="X116" s="118" t="e">
        <f t="shared" si="20"/>
        <v>#DIV/0!</v>
      </c>
      <c r="Y116" s="118">
        <f t="shared" si="20"/>
        <v>2.5</v>
      </c>
      <c r="Z116" s="118">
        <f t="shared" si="20"/>
        <v>7</v>
      </c>
      <c r="AA116" s="118">
        <f t="shared" si="20"/>
        <v>7</v>
      </c>
      <c r="AB116" s="118">
        <f t="shared" si="20"/>
        <v>7</v>
      </c>
      <c r="AC116" s="118">
        <f t="shared" si="20"/>
        <v>7</v>
      </c>
      <c r="AD116" s="118">
        <f t="shared" si="20"/>
        <v>7</v>
      </c>
      <c r="AE116" s="118">
        <f t="shared" si="20"/>
        <v>7</v>
      </c>
      <c r="AF116" s="118">
        <f t="shared" si="20"/>
        <v>7</v>
      </c>
      <c r="AG116" s="118">
        <f t="shared" si="20"/>
        <v>4</v>
      </c>
      <c r="AH116" s="118">
        <f t="shared" si="20"/>
        <v>7</v>
      </c>
      <c r="AI116" s="118">
        <f t="shared" si="20"/>
        <v>4</v>
      </c>
      <c r="AJ116" s="118">
        <f t="shared" si="20"/>
        <v>8.5</v>
      </c>
      <c r="AK116" s="118" t="e">
        <f t="shared" si="20"/>
        <v>#DIV/0!</v>
      </c>
      <c r="AL116" s="118">
        <f t="shared" si="20"/>
        <v>5.5</v>
      </c>
      <c r="AM116" s="118" t="e">
        <f t="shared" si="20"/>
        <v>#DIV/0!</v>
      </c>
      <c r="AN116" s="118">
        <f t="shared" si="20"/>
        <v>10</v>
      </c>
      <c r="AO116" s="118">
        <f t="shared" si="20"/>
        <v>10</v>
      </c>
      <c r="AP116" s="118">
        <f t="shared" si="20"/>
        <v>4</v>
      </c>
      <c r="AQ116" s="118">
        <f t="shared" si="20"/>
        <v>5.5</v>
      </c>
      <c r="AR116" s="118" t="e">
        <f t="shared" si="20"/>
        <v>#DIV/0!</v>
      </c>
      <c r="AS116" s="118" t="e">
        <f t="shared" si="20"/>
        <v>#DIV/0!</v>
      </c>
      <c r="AT116" s="177"/>
      <c r="AU116" s="178"/>
      <c r="AV116" s="139"/>
      <c r="AW116" s="119"/>
      <c r="AX116" s="120"/>
      <c r="AY116" s="139"/>
      <c r="AZ116" s="139"/>
      <c r="BA116" s="109"/>
      <c r="BB116" s="111"/>
      <c r="BC116" s="139"/>
      <c r="BD116" s="139"/>
      <c r="BE116" s="112"/>
      <c r="BF116" s="112"/>
      <c r="BG116" s="112"/>
      <c r="BH116" s="112"/>
      <c r="BI116" s="112"/>
      <c r="BJ116" s="112"/>
      <c r="BK116" s="112"/>
      <c r="BL116" s="112"/>
      <c r="BM116" s="113"/>
      <c r="BN116" s="112"/>
      <c r="BO116" s="112"/>
      <c r="BP116" s="112"/>
      <c r="BQ116" s="112"/>
      <c r="BR116" s="112"/>
      <c r="BS116" s="112"/>
      <c r="BT116" s="112"/>
      <c r="BU116" s="112"/>
      <c r="BV116" s="112"/>
      <c r="BW116" s="112"/>
      <c r="BX116" s="112"/>
      <c r="BY116" s="112"/>
      <c r="BZ116" s="113"/>
      <c r="CA116" s="112"/>
      <c r="CB116" s="113"/>
      <c r="CC116" s="112"/>
      <c r="CD116" s="112"/>
      <c r="CE116" s="112"/>
      <c r="CF116" s="112"/>
      <c r="CG116" s="114"/>
      <c r="CH116" s="114"/>
      <c r="CI116" s="44"/>
      <c r="CJ116" s="44"/>
      <c r="CK116" s="44"/>
    </row>
    <row r="117" spans="1:89" ht="15.75" thickBot="1">
      <c r="A117" s="44"/>
      <c r="B117" s="45"/>
      <c r="C117" s="45"/>
      <c r="D117" s="46"/>
      <c r="E117" s="46"/>
      <c r="F117" s="44"/>
      <c r="G117" s="44"/>
      <c r="H117" s="44"/>
      <c r="I117" s="44"/>
      <c r="J117" s="44"/>
      <c r="K117" s="44"/>
      <c r="L117" s="44"/>
      <c r="M117" s="44"/>
      <c r="N117" s="44"/>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4"/>
      <c r="AU117" s="48"/>
      <c r="AV117" s="139"/>
      <c r="AW117" s="119"/>
      <c r="AX117" s="119"/>
      <c r="AY117" s="139"/>
      <c r="AZ117" s="139"/>
      <c r="BA117" s="119"/>
      <c r="BB117" s="119"/>
      <c r="BC117" s="139"/>
      <c r="BD117" s="139"/>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4"/>
      <c r="CH117" s="44"/>
      <c r="CI117" s="44"/>
      <c r="CJ117" s="44"/>
      <c r="CK117" s="44"/>
    </row>
    <row r="118" spans="1:89" ht="15.75" thickBot="1">
      <c r="A118" s="44"/>
      <c r="B118" s="52">
        <v>11</v>
      </c>
      <c r="C118" s="136" t="s">
        <v>26</v>
      </c>
      <c r="D118" s="54"/>
      <c r="E118" s="54"/>
      <c r="F118" s="55"/>
      <c r="G118" s="55"/>
      <c r="H118" s="55"/>
      <c r="I118" s="55"/>
      <c r="J118" s="55"/>
      <c r="K118" s="55"/>
      <c r="L118" s="55"/>
      <c r="M118" s="55"/>
      <c r="N118" s="56"/>
      <c r="O118" s="123"/>
      <c r="P118" s="58">
        <v>1</v>
      </c>
      <c r="Q118" s="58">
        <v>2</v>
      </c>
      <c r="R118" s="58">
        <v>3</v>
      </c>
      <c r="S118" s="58">
        <v>4</v>
      </c>
      <c r="T118" s="58">
        <v>5</v>
      </c>
      <c r="U118" s="58">
        <v>6</v>
      </c>
      <c r="V118" s="58">
        <v>7</v>
      </c>
      <c r="W118" s="58">
        <v>8</v>
      </c>
      <c r="X118" s="58">
        <v>9</v>
      </c>
      <c r="Y118" s="58">
        <v>10</v>
      </c>
      <c r="Z118" s="58">
        <v>11</v>
      </c>
      <c r="AA118" s="58">
        <v>12</v>
      </c>
      <c r="AB118" s="58">
        <v>13</v>
      </c>
      <c r="AC118" s="58">
        <v>14</v>
      </c>
      <c r="AD118" s="58">
        <v>15</v>
      </c>
      <c r="AE118" s="58">
        <v>16</v>
      </c>
      <c r="AF118" s="58">
        <v>17</v>
      </c>
      <c r="AG118" s="58">
        <v>18</v>
      </c>
      <c r="AH118" s="58">
        <v>19</v>
      </c>
      <c r="AI118" s="58">
        <v>20</v>
      </c>
      <c r="AJ118" s="58">
        <v>21</v>
      </c>
      <c r="AK118" s="58">
        <v>22</v>
      </c>
      <c r="AL118" s="58">
        <v>23</v>
      </c>
      <c r="AM118" s="58">
        <v>24</v>
      </c>
      <c r="AN118" s="58">
        <v>25</v>
      </c>
      <c r="AO118" s="58">
        <v>26</v>
      </c>
      <c r="AP118" s="58">
        <v>27</v>
      </c>
      <c r="AQ118" s="58">
        <v>28</v>
      </c>
      <c r="AR118" s="58">
        <v>29</v>
      </c>
      <c r="AS118" s="58">
        <v>30</v>
      </c>
      <c r="AV118" s="44"/>
      <c r="AW118" s="49"/>
      <c r="AX118" s="49"/>
      <c r="AY118" s="44"/>
      <c r="AZ118" s="44"/>
      <c r="BA118" s="49"/>
      <c r="BB118" s="49"/>
      <c r="BC118" s="44"/>
      <c r="BD118" s="44"/>
      <c r="BE118" s="60">
        <v>1</v>
      </c>
      <c r="BF118" s="60">
        <v>2</v>
      </c>
      <c r="BG118" s="60">
        <v>3</v>
      </c>
      <c r="BH118" s="60">
        <v>4</v>
      </c>
      <c r="BI118" s="60">
        <v>5</v>
      </c>
      <c r="BJ118" s="60">
        <v>6</v>
      </c>
      <c r="BK118" s="60">
        <v>7</v>
      </c>
      <c r="BL118" s="60">
        <v>8</v>
      </c>
      <c r="BM118" s="60">
        <v>9</v>
      </c>
      <c r="BN118" s="60">
        <v>10</v>
      </c>
      <c r="BO118" s="60">
        <v>11</v>
      </c>
      <c r="BP118" s="60">
        <v>12</v>
      </c>
      <c r="BQ118" s="60">
        <v>13</v>
      </c>
      <c r="BR118" s="60">
        <v>14</v>
      </c>
      <c r="BS118" s="60">
        <v>15</v>
      </c>
      <c r="BT118" s="60">
        <v>16</v>
      </c>
      <c r="BU118" s="60">
        <v>17</v>
      </c>
      <c r="BV118" s="60">
        <v>18</v>
      </c>
      <c r="BW118" s="60">
        <v>19</v>
      </c>
      <c r="BX118" s="60">
        <v>20</v>
      </c>
      <c r="BY118" s="60">
        <v>21</v>
      </c>
      <c r="BZ118" s="60">
        <v>22</v>
      </c>
      <c r="CA118" s="60">
        <v>23</v>
      </c>
      <c r="CB118" s="60">
        <v>24</v>
      </c>
      <c r="CC118" s="60">
        <v>25</v>
      </c>
      <c r="CD118" s="60">
        <v>26</v>
      </c>
      <c r="CE118" s="60">
        <v>27</v>
      </c>
      <c r="CF118" s="60">
        <v>28</v>
      </c>
      <c r="CG118" s="61">
        <v>29</v>
      </c>
      <c r="CH118" s="61">
        <v>30</v>
      </c>
      <c r="CI118" s="44"/>
      <c r="CJ118" s="44"/>
      <c r="CK118" s="44"/>
    </row>
    <row r="119" spans="1:89" ht="15.75" thickBot="1">
      <c r="A119" s="44"/>
      <c r="B119" s="45"/>
      <c r="C119" s="45"/>
      <c r="D119" s="46"/>
      <c r="E119" s="46"/>
      <c r="F119" s="44"/>
      <c r="G119" s="44"/>
      <c r="H119" s="44"/>
      <c r="I119" s="44"/>
      <c r="J119" s="44"/>
      <c r="K119" s="44"/>
      <c r="L119" s="44"/>
      <c r="M119" s="44"/>
      <c r="N119" s="44"/>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4"/>
      <c r="AU119" s="48"/>
      <c r="AV119" s="139"/>
      <c r="AW119" s="119"/>
      <c r="AX119" s="119"/>
      <c r="AY119" s="139"/>
      <c r="AZ119" s="139"/>
      <c r="BA119" s="119"/>
      <c r="BB119" s="119"/>
      <c r="BC119" s="139"/>
      <c r="BD119" s="139"/>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4"/>
      <c r="CH119" s="44"/>
      <c r="CI119" s="44"/>
      <c r="CJ119" s="44"/>
      <c r="CK119" s="44"/>
    </row>
    <row r="120" spans="1:89" ht="18.75" thickBot="1">
      <c r="A120" s="44"/>
      <c r="B120" s="45"/>
      <c r="C120" s="62" t="s">
        <v>0</v>
      </c>
      <c r="D120" s="64" t="s">
        <v>61</v>
      </c>
      <c r="E120" s="64"/>
      <c r="F120" s="65"/>
      <c r="G120" s="65"/>
      <c r="H120" s="65"/>
      <c r="I120" s="65"/>
      <c r="J120" s="65"/>
      <c r="K120" s="65"/>
      <c r="L120" s="65"/>
      <c r="M120" s="65"/>
      <c r="N120" s="65"/>
      <c r="O120" s="66"/>
      <c r="P120" s="128"/>
      <c r="Q120" s="71"/>
      <c r="R120" s="71"/>
      <c r="S120" s="71"/>
      <c r="T120" s="71"/>
      <c r="U120" s="71"/>
      <c r="V120" s="71"/>
      <c r="W120" s="75"/>
      <c r="X120" s="129"/>
      <c r="Y120" s="71"/>
      <c r="Z120" s="68">
        <v>0.5</v>
      </c>
      <c r="AA120" s="68">
        <v>0.5</v>
      </c>
      <c r="AB120" s="78">
        <v>0.5</v>
      </c>
      <c r="AC120" s="67">
        <v>1</v>
      </c>
      <c r="AD120" s="71"/>
      <c r="AE120" s="68">
        <v>1</v>
      </c>
      <c r="AF120" s="75"/>
      <c r="AG120" s="67">
        <v>1</v>
      </c>
      <c r="AH120" s="71"/>
      <c r="AI120" s="71"/>
      <c r="AJ120" s="68">
        <v>0.5</v>
      </c>
      <c r="AK120" s="79"/>
      <c r="AL120" s="68">
        <v>0.5</v>
      </c>
      <c r="AM120" s="80"/>
      <c r="AN120" s="67">
        <v>0.5</v>
      </c>
      <c r="AO120" s="68">
        <v>1</v>
      </c>
      <c r="AP120" s="131"/>
      <c r="AQ120" s="130"/>
      <c r="AR120" s="127"/>
      <c r="AS120" s="127"/>
      <c r="AT120" s="50">
        <f>SUM(P120:AS120)</f>
        <v>7</v>
      </c>
      <c r="AV120" s="139"/>
      <c r="AW120" s="76">
        <f>(AT120/AU123)</f>
        <v>0.28000000000000003</v>
      </c>
      <c r="AX120" s="331">
        <f>SUM(AW120:AW121)</f>
        <v>0.66</v>
      </c>
      <c r="AY120" s="139"/>
      <c r="AZ120" s="139"/>
      <c r="BA120" s="77">
        <v>0.14000000000000001</v>
      </c>
      <c r="BB120" s="331">
        <f>SUM(BA120:BA121)</f>
        <v>1</v>
      </c>
      <c r="BC120" s="139"/>
      <c r="BD120" s="139"/>
      <c r="BE120" s="321">
        <f>(P124/P125)</f>
        <v>5.5</v>
      </c>
      <c r="BF120" s="321">
        <f t="shared" ref="BF120:CF120" si="21">(Q124/Q125)</f>
        <v>5.5</v>
      </c>
      <c r="BG120" s="321">
        <f t="shared" si="21"/>
        <v>5.5</v>
      </c>
      <c r="BH120" s="321">
        <f t="shared" si="21"/>
        <v>4</v>
      </c>
      <c r="BI120" s="321">
        <f t="shared" si="21"/>
        <v>4</v>
      </c>
      <c r="BJ120" s="321">
        <f t="shared" si="21"/>
        <v>5.5</v>
      </c>
      <c r="BK120" s="321">
        <f t="shared" si="21"/>
        <v>5.5</v>
      </c>
      <c r="BL120" s="321">
        <f t="shared" si="21"/>
        <v>4</v>
      </c>
      <c r="BM120" s="321" t="e">
        <f t="shared" si="21"/>
        <v>#DIV/0!</v>
      </c>
      <c r="BN120" s="321">
        <f t="shared" si="21"/>
        <v>1</v>
      </c>
      <c r="BO120" s="321">
        <f t="shared" si="21"/>
        <v>7</v>
      </c>
      <c r="BP120" s="321">
        <f t="shared" si="21"/>
        <v>7</v>
      </c>
      <c r="BQ120" s="321">
        <f t="shared" si="21"/>
        <v>7</v>
      </c>
      <c r="BR120" s="321">
        <f t="shared" si="21"/>
        <v>10</v>
      </c>
      <c r="BS120" s="321">
        <f t="shared" si="21"/>
        <v>7</v>
      </c>
      <c r="BT120" s="321">
        <f t="shared" si="21"/>
        <v>10</v>
      </c>
      <c r="BU120" s="321">
        <f t="shared" si="21"/>
        <v>7</v>
      </c>
      <c r="BV120" s="321">
        <f t="shared" si="21"/>
        <v>10</v>
      </c>
      <c r="BW120" s="321">
        <f t="shared" si="21"/>
        <v>7</v>
      </c>
      <c r="BX120" s="321">
        <f t="shared" si="21"/>
        <v>7</v>
      </c>
      <c r="BY120" s="321">
        <f t="shared" si="21"/>
        <v>8.5</v>
      </c>
      <c r="BZ120" s="321" t="e">
        <f t="shared" si="21"/>
        <v>#DIV/0!</v>
      </c>
      <c r="CA120" s="321">
        <f t="shared" si="21"/>
        <v>8.5</v>
      </c>
      <c r="CB120" s="321" t="e">
        <f t="shared" si="21"/>
        <v>#DIV/0!</v>
      </c>
      <c r="CC120" s="321">
        <f t="shared" si="21"/>
        <v>8.5</v>
      </c>
      <c r="CD120" s="321">
        <f t="shared" si="21"/>
        <v>10</v>
      </c>
      <c r="CE120" s="321">
        <f t="shared" si="21"/>
        <v>7</v>
      </c>
      <c r="CF120" s="321">
        <f t="shared" si="21"/>
        <v>5.5</v>
      </c>
      <c r="CG120" s="321" t="e">
        <f>(AR125/AR127)</f>
        <v>#DIV/0!</v>
      </c>
      <c r="CH120" s="321" t="e">
        <f>(AS125/AS127)</f>
        <v>#DIV/0!</v>
      </c>
      <c r="CI120" s="44"/>
      <c r="CJ120" s="44"/>
      <c r="CK120" s="44"/>
    </row>
    <row r="121" spans="1:89" ht="18.75" thickBot="1">
      <c r="A121" s="44"/>
      <c r="B121" s="45"/>
      <c r="C121" s="62" t="s">
        <v>1</v>
      </c>
      <c r="D121" s="64" t="s">
        <v>65</v>
      </c>
      <c r="E121" s="64"/>
      <c r="F121" s="65"/>
      <c r="G121" s="65"/>
      <c r="H121" s="65"/>
      <c r="I121" s="65"/>
      <c r="J121" s="65"/>
      <c r="K121" s="65"/>
      <c r="L121" s="65"/>
      <c r="M121" s="65"/>
      <c r="N121" s="65"/>
      <c r="O121" s="66"/>
      <c r="P121" s="67">
        <v>0.5</v>
      </c>
      <c r="Q121" s="68">
        <v>0.5</v>
      </c>
      <c r="R121" s="68">
        <v>0.5</v>
      </c>
      <c r="S121" s="71"/>
      <c r="T121" s="71"/>
      <c r="U121" s="68">
        <v>0.5</v>
      </c>
      <c r="V121" s="68">
        <v>0.5</v>
      </c>
      <c r="W121" s="75"/>
      <c r="X121" s="129"/>
      <c r="Y121" s="71"/>
      <c r="Z121" s="71"/>
      <c r="AA121" s="71"/>
      <c r="AB121" s="75"/>
      <c r="AC121" s="128"/>
      <c r="AD121" s="68">
        <v>1</v>
      </c>
      <c r="AE121" s="71"/>
      <c r="AF121" s="78">
        <v>1</v>
      </c>
      <c r="AG121" s="128"/>
      <c r="AH121" s="68">
        <v>1</v>
      </c>
      <c r="AI121" s="68">
        <v>1</v>
      </c>
      <c r="AJ121" s="68">
        <v>0.5</v>
      </c>
      <c r="AK121" s="79"/>
      <c r="AL121" s="68">
        <v>0.5</v>
      </c>
      <c r="AM121" s="80"/>
      <c r="AN121" s="67">
        <v>0.5</v>
      </c>
      <c r="AO121" s="133"/>
      <c r="AP121" s="78">
        <v>1</v>
      </c>
      <c r="AQ121" s="67">
        <v>0.5</v>
      </c>
      <c r="AR121" s="127"/>
      <c r="AS121" s="127"/>
      <c r="AT121" s="50">
        <f>SUM(P121:AS121)</f>
        <v>9.5</v>
      </c>
      <c r="AV121" s="139"/>
      <c r="AW121" s="76">
        <f>(AT121/AU123)</f>
        <v>0.38</v>
      </c>
      <c r="AX121" s="333"/>
      <c r="AY121" s="139"/>
      <c r="AZ121" s="139"/>
      <c r="BA121" s="77">
        <v>0.86</v>
      </c>
      <c r="BB121" s="333"/>
      <c r="BC121" s="139"/>
      <c r="BD121" s="139"/>
      <c r="BE121" s="322"/>
      <c r="BF121" s="322"/>
      <c r="BG121" s="322"/>
      <c r="BH121" s="322"/>
      <c r="BI121" s="322"/>
      <c r="BJ121" s="322"/>
      <c r="BK121" s="322"/>
      <c r="BL121" s="322"/>
      <c r="BM121" s="322"/>
      <c r="BN121" s="322"/>
      <c r="BO121" s="322"/>
      <c r="BP121" s="322"/>
      <c r="BQ121" s="322"/>
      <c r="BR121" s="322"/>
      <c r="BS121" s="322"/>
      <c r="BT121" s="322"/>
      <c r="BU121" s="322"/>
      <c r="BV121" s="322"/>
      <c r="BW121" s="322"/>
      <c r="BX121" s="322"/>
      <c r="BY121" s="322"/>
      <c r="BZ121" s="322"/>
      <c r="CA121" s="322"/>
      <c r="CB121" s="322"/>
      <c r="CC121" s="322"/>
      <c r="CD121" s="322"/>
      <c r="CE121" s="322"/>
      <c r="CF121" s="322"/>
      <c r="CG121" s="322"/>
      <c r="CH121" s="322"/>
      <c r="CI121" s="44"/>
      <c r="CJ121" s="44"/>
      <c r="CK121" s="44"/>
    </row>
    <row r="122" spans="1:89" ht="18.75" thickBot="1">
      <c r="A122" s="44"/>
      <c r="B122" s="45"/>
      <c r="C122" s="62" t="s">
        <v>2</v>
      </c>
      <c r="D122" s="64" t="s">
        <v>60</v>
      </c>
      <c r="E122" s="64"/>
      <c r="F122" s="65"/>
      <c r="G122" s="65"/>
      <c r="H122" s="65"/>
      <c r="I122" s="65"/>
      <c r="J122" s="65"/>
      <c r="K122" s="65"/>
      <c r="L122" s="65"/>
      <c r="M122" s="65"/>
      <c r="N122" s="65"/>
      <c r="O122" s="179">
        <v>1</v>
      </c>
      <c r="P122" s="97">
        <v>0.5</v>
      </c>
      <c r="Q122" s="94">
        <v>0.5</v>
      </c>
      <c r="R122" s="94">
        <v>0.5</v>
      </c>
      <c r="S122" s="94">
        <v>1</v>
      </c>
      <c r="T122" s="94">
        <v>1</v>
      </c>
      <c r="U122" s="94">
        <v>0.5</v>
      </c>
      <c r="V122" s="94">
        <v>0.5</v>
      </c>
      <c r="W122" s="102">
        <v>1</v>
      </c>
      <c r="X122" s="96"/>
      <c r="Y122" s="93"/>
      <c r="Z122" s="94">
        <v>0.5</v>
      </c>
      <c r="AA122" s="94">
        <v>0.5</v>
      </c>
      <c r="AB122" s="102">
        <v>0.5</v>
      </c>
      <c r="AC122" s="92"/>
      <c r="AD122" s="93"/>
      <c r="AE122" s="93"/>
      <c r="AF122" s="95"/>
      <c r="AG122" s="92"/>
      <c r="AH122" s="93"/>
      <c r="AI122" s="93"/>
      <c r="AJ122" s="93"/>
      <c r="AK122" s="98"/>
      <c r="AL122" s="124"/>
      <c r="AM122" s="99"/>
      <c r="AN122" s="125"/>
      <c r="AO122" s="124"/>
      <c r="AP122" s="126"/>
      <c r="AQ122" s="97">
        <v>0.5</v>
      </c>
      <c r="AR122" s="127"/>
      <c r="AS122" s="127"/>
      <c r="AT122" s="50">
        <f>SUM(P122:AS122)</f>
        <v>7.5</v>
      </c>
      <c r="AV122" s="139"/>
      <c r="AW122" s="100">
        <f>(AT122/AU123)</f>
        <v>0.3</v>
      </c>
      <c r="AX122" s="324">
        <f>SUM(AW122:AW123)</f>
        <v>0.33999999999999997</v>
      </c>
      <c r="AY122" s="139"/>
      <c r="AZ122" s="139"/>
      <c r="BA122" s="101">
        <v>0</v>
      </c>
      <c r="BB122" s="329">
        <f>SUM(BA122:BA123)</f>
        <v>0</v>
      </c>
      <c r="BC122" s="139"/>
      <c r="BD122" s="139"/>
      <c r="BE122" s="322"/>
      <c r="BF122" s="322"/>
      <c r="BG122" s="322"/>
      <c r="BH122" s="322"/>
      <c r="BI122" s="322"/>
      <c r="BJ122" s="322"/>
      <c r="BK122" s="322"/>
      <c r="BL122" s="322"/>
      <c r="BM122" s="322"/>
      <c r="BN122" s="322"/>
      <c r="BO122" s="322"/>
      <c r="BP122" s="322"/>
      <c r="BQ122" s="322"/>
      <c r="BR122" s="322"/>
      <c r="BS122" s="322"/>
      <c r="BT122" s="322"/>
      <c r="BU122" s="322"/>
      <c r="BV122" s="322"/>
      <c r="BW122" s="322"/>
      <c r="BX122" s="322"/>
      <c r="BY122" s="322"/>
      <c r="BZ122" s="322"/>
      <c r="CA122" s="322"/>
      <c r="CB122" s="322"/>
      <c r="CC122" s="322"/>
      <c r="CD122" s="322"/>
      <c r="CE122" s="322"/>
      <c r="CF122" s="322"/>
      <c r="CG122" s="322"/>
      <c r="CH122" s="322"/>
      <c r="CI122" s="44"/>
      <c r="CJ122" s="44"/>
      <c r="CK122" s="44"/>
    </row>
    <row r="123" spans="1:89" ht="18.75" thickBot="1">
      <c r="A123" s="44"/>
      <c r="B123" s="45"/>
      <c r="C123" s="62" t="s">
        <v>3</v>
      </c>
      <c r="D123" s="64" t="s">
        <v>63</v>
      </c>
      <c r="E123" s="64"/>
      <c r="F123" s="65"/>
      <c r="G123" s="65"/>
      <c r="H123" s="65"/>
      <c r="I123" s="65"/>
      <c r="J123" s="65"/>
      <c r="K123" s="65"/>
      <c r="L123" s="65"/>
      <c r="M123" s="65"/>
      <c r="N123" s="65"/>
      <c r="O123" s="66"/>
      <c r="P123" s="92"/>
      <c r="Q123" s="93"/>
      <c r="R123" s="93"/>
      <c r="S123" s="93"/>
      <c r="T123" s="93"/>
      <c r="U123" s="93"/>
      <c r="V123" s="93"/>
      <c r="W123" s="95"/>
      <c r="X123" s="96"/>
      <c r="Y123" s="94">
        <v>1</v>
      </c>
      <c r="Z123" s="93"/>
      <c r="AA123" s="93"/>
      <c r="AB123" s="95"/>
      <c r="AC123" s="92"/>
      <c r="AD123" s="93"/>
      <c r="AE123" s="93"/>
      <c r="AF123" s="95"/>
      <c r="AG123" s="92"/>
      <c r="AH123" s="93"/>
      <c r="AI123" s="93"/>
      <c r="AJ123" s="93"/>
      <c r="AK123" s="98"/>
      <c r="AL123" s="124"/>
      <c r="AM123" s="99"/>
      <c r="AN123" s="125"/>
      <c r="AO123" s="124"/>
      <c r="AP123" s="126"/>
      <c r="AQ123" s="125"/>
      <c r="AR123" s="127"/>
      <c r="AS123" s="127"/>
      <c r="AT123" s="50">
        <f>SUM(P123:AS123)</f>
        <v>1</v>
      </c>
      <c r="AU123" s="59">
        <f>SUM(AT119:AT123)</f>
        <v>25</v>
      </c>
      <c r="AV123" s="139"/>
      <c r="AW123" s="100">
        <f>(AT123/AU123)</f>
        <v>0.04</v>
      </c>
      <c r="AX123" s="325"/>
      <c r="AY123" s="139"/>
      <c r="AZ123" s="139"/>
      <c r="BA123" s="103">
        <v>0</v>
      </c>
      <c r="BB123" s="330"/>
      <c r="BC123" s="139"/>
      <c r="BD123" s="139"/>
      <c r="BE123" s="323"/>
      <c r="BF123" s="323"/>
      <c r="BG123" s="323"/>
      <c r="BH123" s="323"/>
      <c r="BI123" s="323"/>
      <c r="BJ123" s="323"/>
      <c r="BK123" s="323"/>
      <c r="BL123" s="323"/>
      <c r="BM123" s="323"/>
      <c r="BN123" s="323"/>
      <c r="BO123" s="323"/>
      <c r="BP123" s="323"/>
      <c r="BQ123" s="323"/>
      <c r="BR123" s="323"/>
      <c r="BS123" s="323"/>
      <c r="BT123" s="323"/>
      <c r="BU123" s="323"/>
      <c r="BV123" s="323"/>
      <c r="BW123" s="323"/>
      <c r="BX123" s="323"/>
      <c r="BY123" s="323"/>
      <c r="BZ123" s="323"/>
      <c r="CA123" s="323"/>
      <c r="CB123" s="323"/>
      <c r="CC123" s="323"/>
      <c r="CD123" s="323"/>
      <c r="CE123" s="323"/>
      <c r="CF123" s="323"/>
      <c r="CG123" s="323"/>
      <c r="CH123" s="323"/>
      <c r="CI123" s="44"/>
      <c r="CJ123" s="44"/>
      <c r="CK123" s="44"/>
    </row>
    <row r="124" spans="1:89" hidden="1">
      <c r="A124" s="44"/>
      <c r="B124" s="45"/>
      <c r="C124" s="104"/>
      <c r="D124" s="105"/>
      <c r="E124" s="105"/>
      <c r="F124" s="106"/>
      <c r="G124" s="106"/>
      <c r="H124" s="106"/>
      <c r="I124" s="106"/>
      <c r="J124" s="106"/>
      <c r="K124" s="106"/>
      <c r="L124" s="106"/>
      <c r="M124" s="106"/>
      <c r="N124" s="106"/>
      <c r="O124" s="107">
        <v>4</v>
      </c>
      <c r="P124" s="107">
        <v>11</v>
      </c>
      <c r="Q124" s="107">
        <v>11</v>
      </c>
      <c r="R124" s="107">
        <v>11</v>
      </c>
      <c r="S124" s="107">
        <v>4</v>
      </c>
      <c r="T124" s="107">
        <v>4</v>
      </c>
      <c r="U124" s="107">
        <v>11</v>
      </c>
      <c r="V124" s="107">
        <v>11</v>
      </c>
      <c r="W124" s="107">
        <v>4</v>
      </c>
      <c r="X124" s="107"/>
      <c r="Y124" s="107">
        <v>1</v>
      </c>
      <c r="Z124" s="107">
        <v>14</v>
      </c>
      <c r="AA124" s="107">
        <v>14</v>
      </c>
      <c r="AB124" s="107">
        <v>14</v>
      </c>
      <c r="AC124" s="107">
        <v>10</v>
      </c>
      <c r="AD124" s="107">
        <v>7</v>
      </c>
      <c r="AE124" s="107">
        <v>10</v>
      </c>
      <c r="AF124" s="107">
        <v>7</v>
      </c>
      <c r="AG124" s="107">
        <v>10</v>
      </c>
      <c r="AH124" s="107">
        <v>7</v>
      </c>
      <c r="AI124" s="107">
        <v>7</v>
      </c>
      <c r="AJ124" s="107">
        <v>17</v>
      </c>
      <c r="AK124" s="107"/>
      <c r="AL124" s="107">
        <v>17</v>
      </c>
      <c r="AM124" s="107"/>
      <c r="AN124" s="107">
        <v>17</v>
      </c>
      <c r="AO124" s="107">
        <v>10</v>
      </c>
      <c r="AP124" s="107">
        <v>7</v>
      </c>
      <c r="AQ124" s="107">
        <v>11</v>
      </c>
      <c r="AR124" s="135"/>
      <c r="AS124" s="135"/>
      <c r="AV124" s="139"/>
      <c r="AW124" s="109"/>
      <c r="AX124" s="110"/>
      <c r="AY124" s="139"/>
      <c r="AZ124" s="139"/>
      <c r="BA124" s="109"/>
      <c r="BB124" s="111"/>
      <c r="BC124" s="139"/>
      <c r="BD124" s="139"/>
      <c r="BE124" s="112"/>
      <c r="BF124" s="112"/>
      <c r="BG124" s="112"/>
      <c r="BH124" s="112"/>
      <c r="BI124" s="112"/>
      <c r="BJ124" s="112"/>
      <c r="BK124" s="112"/>
      <c r="BL124" s="112"/>
      <c r="BM124" s="113"/>
      <c r="BN124" s="112"/>
      <c r="BO124" s="112"/>
      <c r="BP124" s="112"/>
      <c r="BQ124" s="112"/>
      <c r="BR124" s="112"/>
      <c r="BS124" s="112"/>
      <c r="BT124" s="112"/>
      <c r="BU124" s="112"/>
      <c r="BV124" s="112"/>
      <c r="BW124" s="112"/>
      <c r="BX124" s="112"/>
      <c r="BY124" s="112"/>
      <c r="BZ124" s="113"/>
      <c r="CA124" s="112"/>
      <c r="CB124" s="113"/>
      <c r="CC124" s="112"/>
      <c r="CD124" s="112"/>
      <c r="CE124" s="112"/>
      <c r="CF124" s="112"/>
      <c r="CG124" s="114"/>
      <c r="CH124" s="114"/>
      <c r="CI124" s="44"/>
      <c r="CJ124" s="44"/>
      <c r="CK124" s="44"/>
    </row>
    <row r="125" spans="1:89" ht="15.75" hidden="1" thickBot="1">
      <c r="A125" s="44"/>
      <c r="B125" s="45"/>
      <c r="C125" s="104"/>
      <c r="D125" s="105"/>
      <c r="E125" s="105"/>
      <c r="F125" s="106"/>
      <c r="G125" s="106"/>
      <c r="H125" s="106"/>
      <c r="I125" s="106"/>
      <c r="J125" s="106"/>
      <c r="K125" s="106"/>
      <c r="L125" s="106"/>
      <c r="M125" s="106"/>
      <c r="N125" s="106"/>
      <c r="O125" s="107">
        <v>1</v>
      </c>
      <c r="P125" s="107">
        <v>2</v>
      </c>
      <c r="Q125" s="107">
        <v>2</v>
      </c>
      <c r="R125" s="107">
        <v>2</v>
      </c>
      <c r="S125" s="107">
        <v>1</v>
      </c>
      <c r="T125" s="107">
        <v>1</v>
      </c>
      <c r="U125" s="107">
        <v>2</v>
      </c>
      <c r="V125" s="107">
        <v>2</v>
      </c>
      <c r="W125" s="107">
        <v>1</v>
      </c>
      <c r="X125" s="107"/>
      <c r="Y125" s="107">
        <v>1</v>
      </c>
      <c r="Z125" s="107">
        <v>2</v>
      </c>
      <c r="AA125" s="107">
        <v>2</v>
      </c>
      <c r="AB125" s="107">
        <v>2</v>
      </c>
      <c r="AC125" s="107">
        <v>1</v>
      </c>
      <c r="AD125" s="107">
        <v>1</v>
      </c>
      <c r="AE125" s="107">
        <v>1</v>
      </c>
      <c r="AF125" s="107">
        <v>1</v>
      </c>
      <c r="AG125" s="107">
        <v>1</v>
      </c>
      <c r="AH125" s="107">
        <v>1</v>
      </c>
      <c r="AI125" s="107">
        <v>1</v>
      </c>
      <c r="AJ125" s="107">
        <v>2</v>
      </c>
      <c r="AK125" s="107"/>
      <c r="AL125" s="107">
        <v>2</v>
      </c>
      <c r="AM125" s="107"/>
      <c r="AN125" s="107">
        <v>2</v>
      </c>
      <c r="AO125" s="107">
        <v>1</v>
      </c>
      <c r="AP125" s="107">
        <v>1</v>
      </c>
      <c r="AQ125" s="107">
        <v>2</v>
      </c>
      <c r="AR125" s="135"/>
      <c r="AS125" s="135"/>
      <c r="AV125" s="139"/>
      <c r="AW125" s="109"/>
      <c r="AX125" s="110"/>
      <c r="AY125" s="139"/>
      <c r="AZ125" s="139"/>
      <c r="BA125" s="109"/>
      <c r="BB125" s="111"/>
      <c r="BC125" s="139"/>
      <c r="BD125" s="139"/>
      <c r="BE125" s="112"/>
      <c r="BF125" s="112"/>
      <c r="BG125" s="112"/>
      <c r="BH125" s="112"/>
      <c r="BI125" s="112"/>
      <c r="BJ125" s="112"/>
      <c r="BK125" s="112"/>
      <c r="BL125" s="112"/>
      <c r="BM125" s="113"/>
      <c r="BN125" s="112"/>
      <c r="BO125" s="112"/>
      <c r="BP125" s="112"/>
      <c r="BQ125" s="112"/>
      <c r="BR125" s="112"/>
      <c r="BS125" s="112"/>
      <c r="BT125" s="112"/>
      <c r="BU125" s="112"/>
      <c r="BV125" s="112"/>
      <c r="BW125" s="112"/>
      <c r="BX125" s="112"/>
      <c r="BY125" s="112"/>
      <c r="BZ125" s="113"/>
      <c r="CA125" s="112"/>
      <c r="CB125" s="113"/>
      <c r="CC125" s="112"/>
      <c r="CD125" s="112"/>
      <c r="CE125" s="112"/>
      <c r="CF125" s="112"/>
      <c r="CG125" s="114"/>
      <c r="CH125" s="114"/>
      <c r="CI125" s="44"/>
      <c r="CJ125" s="44"/>
      <c r="CK125" s="44"/>
    </row>
    <row r="126" spans="1:89" ht="15.75" thickBot="1">
      <c r="A126" s="44"/>
      <c r="B126" s="45"/>
      <c r="C126" s="115"/>
      <c r="D126" s="116"/>
      <c r="E126" s="116"/>
      <c r="F126" s="117"/>
      <c r="G126" s="117"/>
      <c r="H126" s="117"/>
      <c r="I126" s="117"/>
      <c r="J126" s="117"/>
      <c r="K126" s="117"/>
      <c r="L126" s="117"/>
      <c r="M126" s="117"/>
      <c r="N126" s="117"/>
      <c r="O126" s="118">
        <f t="shared" ref="O126:AS126" si="22">(O124/O125)</f>
        <v>4</v>
      </c>
      <c r="P126" s="118">
        <f t="shared" si="22"/>
        <v>5.5</v>
      </c>
      <c r="Q126" s="118">
        <f t="shared" si="22"/>
        <v>5.5</v>
      </c>
      <c r="R126" s="118">
        <f t="shared" si="22"/>
        <v>5.5</v>
      </c>
      <c r="S126" s="118">
        <f t="shared" si="22"/>
        <v>4</v>
      </c>
      <c r="T126" s="118">
        <f t="shared" si="22"/>
        <v>4</v>
      </c>
      <c r="U126" s="118">
        <f t="shared" si="22"/>
        <v>5.5</v>
      </c>
      <c r="V126" s="118">
        <f t="shared" si="22"/>
        <v>5.5</v>
      </c>
      <c r="W126" s="118">
        <f t="shared" si="22"/>
        <v>4</v>
      </c>
      <c r="X126" s="118" t="e">
        <f t="shared" si="22"/>
        <v>#DIV/0!</v>
      </c>
      <c r="Y126" s="118">
        <f t="shared" si="22"/>
        <v>1</v>
      </c>
      <c r="Z126" s="118">
        <f t="shared" si="22"/>
        <v>7</v>
      </c>
      <c r="AA126" s="118">
        <f t="shared" si="22"/>
        <v>7</v>
      </c>
      <c r="AB126" s="118">
        <f t="shared" si="22"/>
        <v>7</v>
      </c>
      <c r="AC126" s="118">
        <f t="shared" si="22"/>
        <v>10</v>
      </c>
      <c r="AD126" s="118">
        <f t="shared" si="22"/>
        <v>7</v>
      </c>
      <c r="AE126" s="118">
        <f t="shared" si="22"/>
        <v>10</v>
      </c>
      <c r="AF126" s="118">
        <f t="shared" si="22"/>
        <v>7</v>
      </c>
      <c r="AG126" s="118">
        <f t="shared" si="22"/>
        <v>10</v>
      </c>
      <c r="AH126" s="118">
        <f t="shared" si="22"/>
        <v>7</v>
      </c>
      <c r="AI126" s="118">
        <f t="shared" si="22"/>
        <v>7</v>
      </c>
      <c r="AJ126" s="118">
        <f t="shared" si="22"/>
        <v>8.5</v>
      </c>
      <c r="AK126" s="118" t="e">
        <f t="shared" si="22"/>
        <v>#DIV/0!</v>
      </c>
      <c r="AL126" s="118">
        <f t="shared" si="22"/>
        <v>8.5</v>
      </c>
      <c r="AM126" s="118" t="e">
        <f t="shared" si="22"/>
        <v>#DIV/0!</v>
      </c>
      <c r="AN126" s="118">
        <f t="shared" si="22"/>
        <v>8.5</v>
      </c>
      <c r="AO126" s="118">
        <f t="shared" si="22"/>
        <v>10</v>
      </c>
      <c r="AP126" s="118">
        <f t="shared" si="22"/>
        <v>7</v>
      </c>
      <c r="AQ126" s="118">
        <f t="shared" si="22"/>
        <v>5.5</v>
      </c>
      <c r="AR126" s="118" t="e">
        <f t="shared" si="22"/>
        <v>#DIV/0!</v>
      </c>
      <c r="AS126" s="118" t="e">
        <f t="shared" si="22"/>
        <v>#DIV/0!</v>
      </c>
      <c r="AV126" s="139"/>
      <c r="AW126" s="119"/>
      <c r="AX126" s="120"/>
      <c r="AY126" s="139"/>
      <c r="AZ126" s="139"/>
      <c r="BA126" s="109"/>
      <c r="BB126" s="111"/>
      <c r="BC126" s="139"/>
      <c r="BD126" s="139"/>
      <c r="BE126" s="112"/>
      <c r="BF126" s="112"/>
      <c r="BG126" s="112"/>
      <c r="BH126" s="112"/>
      <c r="BI126" s="112"/>
      <c r="BJ126" s="112"/>
      <c r="BK126" s="112"/>
      <c r="BL126" s="112"/>
      <c r="BM126" s="113"/>
      <c r="BN126" s="112"/>
      <c r="BO126" s="112"/>
      <c r="BP126" s="112"/>
      <c r="BQ126" s="112"/>
      <c r="BR126" s="112"/>
      <c r="BS126" s="112"/>
      <c r="BT126" s="112"/>
      <c r="BU126" s="112"/>
      <c r="BV126" s="112"/>
      <c r="BW126" s="112"/>
      <c r="BX126" s="112"/>
      <c r="BY126" s="112"/>
      <c r="BZ126" s="113"/>
      <c r="CA126" s="112"/>
      <c r="CB126" s="113"/>
      <c r="CC126" s="112"/>
      <c r="CD126" s="112"/>
      <c r="CE126" s="112"/>
      <c r="CF126" s="112"/>
      <c r="CG126" s="114"/>
      <c r="CH126" s="114"/>
      <c r="CI126" s="44"/>
      <c r="CJ126" s="44"/>
      <c r="CK126" s="44"/>
    </row>
    <row r="127" spans="1:89" hidden="1">
      <c r="A127" s="44"/>
      <c r="B127" s="45"/>
      <c r="C127" s="45"/>
      <c r="D127" s="46"/>
      <c r="E127" s="46"/>
      <c r="F127" s="44"/>
      <c r="G127" s="44"/>
      <c r="H127" s="44"/>
      <c r="I127" s="44"/>
      <c r="J127" s="44"/>
      <c r="K127" s="44"/>
      <c r="L127" s="44"/>
      <c r="M127" s="44"/>
      <c r="N127" s="44"/>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4"/>
      <c r="AU127" s="48"/>
      <c r="AV127" s="139"/>
      <c r="AW127" s="119"/>
      <c r="AX127" s="119"/>
      <c r="AY127" s="139"/>
      <c r="AZ127" s="139"/>
      <c r="BA127" s="119"/>
      <c r="BB127" s="119"/>
      <c r="BC127" s="139"/>
      <c r="BD127" s="139"/>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4"/>
      <c r="CH127" s="44"/>
      <c r="CI127" s="44"/>
      <c r="CJ127" s="44"/>
      <c r="CK127" s="44"/>
    </row>
    <row r="128" spans="1:89" ht="15.75" hidden="1" thickBot="1">
      <c r="N128" s="182"/>
      <c r="O128" s="183">
        <f>SUM(O126,O116,O106,O95,O86,O77,O69,O55,O44,O35,O23)</f>
        <v>51</v>
      </c>
      <c r="P128" s="183">
        <f>SUM(P126,P116,P106,P95,P86,P77,P69,P55,P44,P35,P23)</f>
        <v>91.166666666666671</v>
      </c>
      <c r="Q128" s="183">
        <f t="shared" ref="Q128:AS128" si="23">SUM(Q126,Q116,Q106,Q95,Q86,Q77,Q69,Q55,Q44,Q35,Q23)</f>
        <v>62.5</v>
      </c>
      <c r="R128" s="183">
        <f t="shared" si="23"/>
        <v>70</v>
      </c>
      <c r="S128" s="183">
        <f t="shared" si="23"/>
        <v>74</v>
      </c>
      <c r="T128" s="183">
        <f t="shared" si="23"/>
        <v>53</v>
      </c>
      <c r="U128" s="183">
        <f t="shared" si="23"/>
        <v>62.5</v>
      </c>
      <c r="V128" s="183">
        <f t="shared" si="23"/>
        <v>75.5</v>
      </c>
      <c r="W128" s="183">
        <f t="shared" si="23"/>
        <v>70</v>
      </c>
      <c r="X128" s="183" t="e">
        <f t="shared" si="23"/>
        <v>#DIV/0!</v>
      </c>
      <c r="Y128" s="183">
        <f t="shared" si="23"/>
        <v>64.333333333333329</v>
      </c>
      <c r="Z128" s="183">
        <f t="shared" si="23"/>
        <v>81</v>
      </c>
      <c r="AA128" s="183">
        <f t="shared" si="23"/>
        <v>75</v>
      </c>
      <c r="AB128" s="183">
        <f t="shared" si="23"/>
        <v>90</v>
      </c>
      <c r="AC128" s="183">
        <f t="shared" si="23"/>
        <v>88</v>
      </c>
      <c r="AD128" s="183">
        <f t="shared" si="23"/>
        <v>73</v>
      </c>
      <c r="AE128" s="183">
        <f t="shared" si="23"/>
        <v>89</v>
      </c>
      <c r="AF128" s="183">
        <f t="shared" si="23"/>
        <v>69.5</v>
      </c>
      <c r="AG128" s="183">
        <f t="shared" si="23"/>
        <v>84</v>
      </c>
      <c r="AH128" s="183">
        <f t="shared" si="23"/>
        <v>59</v>
      </c>
      <c r="AI128" s="183">
        <f t="shared" si="23"/>
        <v>64.5</v>
      </c>
      <c r="AJ128" s="183">
        <f t="shared" si="23"/>
        <v>83.5</v>
      </c>
      <c r="AK128" s="183" t="e">
        <f t="shared" si="23"/>
        <v>#DIV/0!</v>
      </c>
      <c r="AL128" s="183">
        <f t="shared" si="23"/>
        <v>85.5</v>
      </c>
      <c r="AM128" s="183" t="e">
        <f t="shared" si="23"/>
        <v>#DIV/0!</v>
      </c>
      <c r="AN128" s="183">
        <f t="shared" si="23"/>
        <v>72.5</v>
      </c>
      <c r="AO128" s="183">
        <f t="shared" si="23"/>
        <v>93</v>
      </c>
      <c r="AP128" s="183">
        <f t="shared" si="23"/>
        <v>54.5</v>
      </c>
      <c r="AQ128" s="183">
        <f t="shared" si="23"/>
        <v>70</v>
      </c>
      <c r="AR128" s="183" t="e">
        <f t="shared" si="23"/>
        <v>#DIV/0!</v>
      </c>
      <c r="AS128" s="183" t="e">
        <f t="shared" si="23"/>
        <v>#DIV/0!</v>
      </c>
      <c r="BE128" s="183">
        <f t="shared" ref="BE128:CB128" si="24">SUM(BE120,BE110,BE101,BE90,BE81,BE73,BE64,BE48,BE39,BE27,BE16)</f>
        <v>82.166666666666671</v>
      </c>
      <c r="BF128" s="183">
        <f t="shared" si="24"/>
        <v>62.5</v>
      </c>
      <c r="BG128" s="183">
        <f t="shared" si="24"/>
        <v>70</v>
      </c>
      <c r="BH128" s="183">
        <f t="shared" si="24"/>
        <v>74</v>
      </c>
      <c r="BI128" s="183">
        <f t="shared" si="24"/>
        <v>53</v>
      </c>
      <c r="BJ128" s="183">
        <f t="shared" si="24"/>
        <v>62.5</v>
      </c>
      <c r="BK128" s="183">
        <f t="shared" si="24"/>
        <v>75.5</v>
      </c>
      <c r="BL128" s="183">
        <f t="shared" si="24"/>
        <v>70</v>
      </c>
      <c r="BM128" s="183" t="e">
        <f t="shared" si="24"/>
        <v>#DIV/0!</v>
      </c>
      <c r="BN128" s="183">
        <f t="shared" si="24"/>
        <v>64.333333333333329</v>
      </c>
      <c r="BO128" s="183">
        <f t="shared" si="24"/>
        <v>81</v>
      </c>
      <c r="BP128" s="183">
        <f t="shared" si="24"/>
        <v>75</v>
      </c>
      <c r="BQ128" s="183">
        <f t="shared" si="24"/>
        <v>90</v>
      </c>
      <c r="BR128" s="183">
        <f t="shared" si="24"/>
        <v>88</v>
      </c>
      <c r="BS128" s="183">
        <f t="shared" si="24"/>
        <v>73</v>
      </c>
      <c r="BT128" s="183">
        <f t="shared" si="24"/>
        <v>89</v>
      </c>
      <c r="BU128" s="183">
        <f t="shared" si="24"/>
        <v>69.5</v>
      </c>
      <c r="BV128" s="183">
        <f t="shared" si="24"/>
        <v>84</v>
      </c>
      <c r="BW128" s="183">
        <f t="shared" si="24"/>
        <v>59</v>
      </c>
      <c r="BX128" s="183">
        <f t="shared" si="24"/>
        <v>64.5</v>
      </c>
      <c r="BY128" s="183">
        <f t="shared" si="24"/>
        <v>83.5</v>
      </c>
      <c r="BZ128" s="183" t="e">
        <f t="shared" si="24"/>
        <v>#DIV/0!</v>
      </c>
      <c r="CA128" s="183">
        <f t="shared" si="24"/>
        <v>85.5</v>
      </c>
      <c r="CB128" s="183" t="e">
        <f t="shared" si="24"/>
        <v>#DIV/0!</v>
      </c>
      <c r="CC128" s="183">
        <f t="shared" ref="CC128:CH128" si="25">SUM(CC120,CC110,CC101,CC90,CC81,CC73,CC64,CC48,CC39,CC27,CC16)</f>
        <v>72.5</v>
      </c>
      <c r="CD128" s="183">
        <f t="shared" si="25"/>
        <v>93</v>
      </c>
      <c r="CE128" s="183">
        <f t="shared" si="25"/>
        <v>54.5</v>
      </c>
      <c r="CF128" s="183">
        <f t="shared" si="25"/>
        <v>70</v>
      </c>
      <c r="CG128" s="50" t="e">
        <f t="shared" si="25"/>
        <v>#DIV/0!</v>
      </c>
      <c r="CH128" s="50" t="e">
        <f t="shared" si="25"/>
        <v>#DIV/0!</v>
      </c>
      <c r="CJ128" s="44"/>
      <c r="CK128" s="44"/>
    </row>
    <row r="129" spans="1:111" ht="15" customHeight="1" thickBot="1">
      <c r="A129" s="44"/>
      <c r="B129" s="45"/>
      <c r="C129" s="45"/>
      <c r="D129" s="46"/>
      <c r="E129" s="46"/>
      <c r="F129" s="44"/>
      <c r="G129" s="44"/>
      <c r="H129" s="44"/>
      <c r="I129" s="44"/>
      <c r="J129" s="44"/>
      <c r="K129" s="44"/>
      <c r="L129" s="44"/>
      <c r="M129" s="44"/>
      <c r="N129" s="44"/>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4"/>
      <c r="AU129" s="48"/>
      <c r="AV129" s="44"/>
      <c r="AW129" s="49"/>
      <c r="AX129" s="49"/>
      <c r="AY129" s="44"/>
      <c r="AZ129" s="44"/>
      <c r="BA129" s="44"/>
      <c r="BB129" s="44"/>
      <c r="BC129" s="44"/>
      <c r="BD129" s="44"/>
      <c r="BE129" s="185">
        <f t="shared" ref="BE129:BU129" si="26">(BE128/11)</f>
        <v>7.4696969696969697</v>
      </c>
      <c r="BF129" s="186">
        <f t="shared" si="26"/>
        <v>5.6818181818181817</v>
      </c>
      <c r="BG129" s="186">
        <f t="shared" si="26"/>
        <v>6.3636363636363633</v>
      </c>
      <c r="BH129" s="186">
        <f t="shared" si="26"/>
        <v>6.7272727272727275</v>
      </c>
      <c r="BI129" s="186">
        <f t="shared" si="26"/>
        <v>4.8181818181818183</v>
      </c>
      <c r="BJ129" s="186">
        <f t="shared" si="26"/>
        <v>5.6818181818181817</v>
      </c>
      <c r="BK129" s="186">
        <f t="shared" si="26"/>
        <v>6.8636363636363633</v>
      </c>
      <c r="BL129" s="185">
        <f t="shared" si="26"/>
        <v>6.3636363636363633</v>
      </c>
      <c r="BM129" s="186" t="e">
        <f t="shared" si="26"/>
        <v>#DIV/0!</v>
      </c>
      <c r="BN129" s="186">
        <f t="shared" si="26"/>
        <v>5.8484848484848477</v>
      </c>
      <c r="BO129" s="186">
        <f t="shared" si="26"/>
        <v>7.3636363636363633</v>
      </c>
      <c r="BP129" s="185">
        <f t="shared" si="26"/>
        <v>6.8181818181818183</v>
      </c>
      <c r="BQ129" s="186">
        <f t="shared" si="26"/>
        <v>8.1818181818181817</v>
      </c>
      <c r="BR129" s="185">
        <f t="shared" si="26"/>
        <v>8</v>
      </c>
      <c r="BS129" s="185">
        <f t="shared" si="26"/>
        <v>6.6363636363636367</v>
      </c>
      <c r="BT129" s="185">
        <f t="shared" si="26"/>
        <v>8.0909090909090917</v>
      </c>
      <c r="BU129" s="186">
        <f t="shared" si="26"/>
        <v>6.3181818181818183</v>
      </c>
      <c r="BV129" s="186">
        <f t="shared" ref="BV129:CB129" si="27">(BV128/11)</f>
        <v>7.6363636363636367</v>
      </c>
      <c r="BW129" s="185">
        <f t="shared" si="27"/>
        <v>5.3636363636363633</v>
      </c>
      <c r="BX129" s="185">
        <f t="shared" si="27"/>
        <v>5.8636363636363633</v>
      </c>
      <c r="BY129" s="185">
        <f t="shared" si="27"/>
        <v>7.5909090909090908</v>
      </c>
      <c r="BZ129" s="186" t="e">
        <f t="shared" si="27"/>
        <v>#DIV/0!</v>
      </c>
      <c r="CA129" s="185">
        <f t="shared" si="27"/>
        <v>7.7727272727272725</v>
      </c>
      <c r="CB129" s="185" t="e">
        <f t="shared" si="27"/>
        <v>#DIV/0!</v>
      </c>
      <c r="CC129" s="185">
        <f t="shared" ref="CC129:CH129" si="28">(CC128/11)</f>
        <v>6.5909090909090908</v>
      </c>
      <c r="CD129" s="185">
        <f t="shared" si="28"/>
        <v>8.454545454545455</v>
      </c>
      <c r="CE129" s="185">
        <f t="shared" si="28"/>
        <v>4.9545454545454541</v>
      </c>
      <c r="CF129" s="185">
        <f t="shared" si="28"/>
        <v>6.3636363636363633</v>
      </c>
      <c r="CG129" s="187" t="e">
        <f t="shared" si="28"/>
        <v>#DIV/0!</v>
      </c>
      <c r="CH129" s="187" t="e">
        <f t="shared" si="28"/>
        <v>#DIV/0!</v>
      </c>
      <c r="CI129" s="44"/>
      <c r="CJ129" s="44"/>
      <c r="CK129" s="44"/>
    </row>
    <row r="130" spans="1:111" s="189" customFormat="1" ht="15" customHeight="1">
      <c r="A130" s="284"/>
      <c r="B130" s="284"/>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177"/>
      <c r="DC130" s="177"/>
      <c r="DD130" s="177"/>
      <c r="DE130" s="177"/>
      <c r="DF130" s="177"/>
      <c r="DG130" s="177"/>
    </row>
    <row r="131" spans="1:111" s="189" customFormat="1" ht="15" customHeight="1">
      <c r="A131" s="284"/>
      <c r="B131" s="284"/>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177"/>
      <c r="DC131" s="177"/>
      <c r="DD131" s="177"/>
      <c r="DE131" s="177"/>
      <c r="DF131" s="177"/>
      <c r="DG131" s="177"/>
    </row>
    <row r="132" spans="1:111" s="189" customFormat="1" ht="15" customHeight="1">
      <c r="A132" s="284"/>
      <c r="B132" s="190"/>
      <c r="C132" s="190"/>
      <c r="D132" s="191"/>
      <c r="E132" s="191"/>
      <c r="F132" s="192"/>
      <c r="G132" s="192"/>
      <c r="H132" s="192"/>
      <c r="I132" s="192"/>
      <c r="J132" s="192"/>
      <c r="K132" s="192"/>
      <c r="L132" s="192"/>
      <c r="M132" s="192"/>
      <c r="N132" s="192"/>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2"/>
      <c r="AU132" s="194"/>
      <c r="AV132" s="192"/>
      <c r="AW132" s="284"/>
      <c r="AX132" s="284"/>
      <c r="AY132" s="284"/>
      <c r="AZ132" s="284"/>
      <c r="BA132" s="284"/>
      <c r="BB132" s="284"/>
      <c r="BC132" s="284"/>
      <c r="BD132" s="177"/>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77"/>
      <c r="CH132" s="177"/>
      <c r="CI132" s="177"/>
      <c r="CJ132" s="177"/>
      <c r="CK132" s="177"/>
      <c r="CL132" s="284"/>
      <c r="CM132" s="284"/>
      <c r="CN132" s="284"/>
      <c r="CO132" s="284"/>
      <c r="CP132" s="284"/>
      <c r="CQ132" s="284"/>
      <c r="CR132" s="284"/>
      <c r="CS132" s="284"/>
      <c r="CT132" s="284"/>
      <c r="CU132" s="284"/>
      <c r="CV132" s="284"/>
      <c r="CW132" s="284"/>
      <c r="CX132" s="284"/>
      <c r="CY132" s="284"/>
      <c r="CZ132" s="284"/>
      <c r="DA132" s="284"/>
      <c r="DB132" s="177"/>
      <c r="DC132" s="177"/>
      <c r="DD132" s="177"/>
      <c r="DE132" s="177"/>
      <c r="DF132" s="177"/>
      <c r="DG132" s="177"/>
    </row>
    <row r="133" spans="1:111" s="189" customFormat="1" ht="15" customHeight="1">
      <c r="A133" s="284"/>
      <c r="B133" s="190"/>
      <c r="C133" s="190"/>
      <c r="D133" s="191"/>
      <c r="E133" s="191"/>
      <c r="F133" s="192"/>
      <c r="G133" s="192"/>
      <c r="H133" s="192"/>
      <c r="I133" s="192"/>
      <c r="J133" s="192"/>
      <c r="K133" s="192"/>
      <c r="L133" s="192"/>
      <c r="M133" s="192"/>
      <c r="N133" s="192"/>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2"/>
      <c r="AU133" s="194"/>
      <c r="AV133" s="192"/>
      <c r="AW133" s="284"/>
      <c r="AX133" s="284"/>
      <c r="AY133" s="284"/>
      <c r="AZ133" s="284"/>
      <c r="BA133" s="284"/>
      <c r="BB133" s="284"/>
      <c r="BC133" s="284"/>
      <c r="BD133" s="177"/>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77"/>
      <c r="CH133" s="177"/>
      <c r="CI133" s="177"/>
      <c r="CJ133" s="177"/>
      <c r="CK133" s="177"/>
      <c r="CL133" s="284"/>
      <c r="CM133" s="284"/>
      <c r="CN133" s="284"/>
      <c r="CO133" s="284"/>
      <c r="CP133" s="284"/>
      <c r="CQ133" s="284"/>
      <c r="CR133" s="284"/>
      <c r="CS133" s="284"/>
      <c r="CT133" s="284"/>
      <c r="CU133" s="284"/>
      <c r="CV133" s="284"/>
      <c r="CW133" s="284"/>
      <c r="CX133" s="284"/>
      <c r="CY133" s="284"/>
      <c r="CZ133" s="284"/>
      <c r="DA133" s="284"/>
      <c r="DB133" s="177"/>
      <c r="DC133" s="177"/>
      <c r="DD133" s="177"/>
      <c r="DE133" s="177"/>
      <c r="DF133" s="177"/>
      <c r="DG133" s="177"/>
    </row>
    <row r="134" spans="1:111" s="189" customFormat="1" ht="15" customHeight="1">
      <c r="A134" s="284"/>
      <c r="B134" s="190"/>
      <c r="C134" s="190"/>
      <c r="D134" s="191"/>
      <c r="E134" s="191"/>
      <c r="F134" s="192"/>
      <c r="G134" s="192"/>
      <c r="H134" s="192"/>
      <c r="I134" s="192"/>
      <c r="J134" s="192"/>
      <c r="K134" s="192"/>
      <c r="L134" s="192"/>
      <c r="M134" s="192"/>
      <c r="N134" s="192"/>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c r="AR134" s="193"/>
      <c r="AS134" s="193"/>
      <c r="AT134" s="192"/>
      <c r="AU134" s="194"/>
      <c r="AV134" s="192"/>
      <c r="AW134" s="284"/>
      <c r="AX134" s="284"/>
      <c r="AY134" s="284"/>
      <c r="AZ134" s="284"/>
      <c r="BA134" s="284"/>
      <c r="BB134" s="284"/>
      <c r="BC134" s="284"/>
      <c r="BD134" s="177"/>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77"/>
      <c r="CH134" s="177"/>
      <c r="CI134" s="177"/>
      <c r="CJ134" s="177"/>
      <c r="CK134" s="177"/>
      <c r="CL134" s="284"/>
      <c r="CM134" s="284"/>
      <c r="CN134" s="284"/>
      <c r="CO134" s="284"/>
      <c r="CP134" s="284"/>
      <c r="CQ134" s="284"/>
      <c r="CR134" s="284"/>
      <c r="CS134" s="284"/>
      <c r="CT134" s="284"/>
      <c r="CU134" s="284"/>
      <c r="CV134" s="284"/>
      <c r="CW134" s="284"/>
      <c r="CX134" s="284"/>
      <c r="CY134" s="284"/>
      <c r="CZ134" s="284"/>
      <c r="DA134" s="284"/>
      <c r="DB134" s="177"/>
      <c r="DC134" s="177"/>
      <c r="DD134" s="177"/>
      <c r="DE134" s="177"/>
      <c r="DF134" s="177"/>
      <c r="DG134" s="177"/>
    </row>
    <row r="135" spans="1:111" s="189" customFormat="1" ht="15" customHeight="1">
      <c r="A135" s="284"/>
      <c r="B135" s="190"/>
      <c r="C135" s="190"/>
      <c r="D135" s="191"/>
      <c r="E135" s="191"/>
      <c r="F135" s="192"/>
      <c r="G135" s="192"/>
      <c r="H135" s="192"/>
      <c r="I135" s="192"/>
      <c r="J135" s="192"/>
      <c r="K135" s="192"/>
      <c r="L135" s="192"/>
      <c r="M135" s="192"/>
      <c r="N135" s="192"/>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2"/>
      <c r="AU135" s="194"/>
      <c r="AV135" s="192"/>
      <c r="AW135" s="284"/>
      <c r="AX135" s="284"/>
      <c r="AY135" s="284"/>
      <c r="AZ135" s="284"/>
      <c r="BA135" s="284"/>
      <c r="BB135" s="284"/>
      <c r="BC135" s="284"/>
      <c r="BD135" s="177"/>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77"/>
      <c r="CH135" s="177"/>
      <c r="CI135" s="177"/>
      <c r="CJ135" s="177"/>
      <c r="CK135" s="177"/>
      <c r="CL135" s="284"/>
      <c r="CM135" s="284"/>
      <c r="CN135" s="284"/>
      <c r="CO135" s="284"/>
      <c r="CP135" s="284"/>
      <c r="CQ135" s="284"/>
      <c r="CR135" s="284"/>
      <c r="CS135" s="284"/>
      <c r="CT135" s="284"/>
      <c r="CU135" s="284"/>
      <c r="CV135" s="284"/>
      <c r="CW135" s="284"/>
      <c r="CX135" s="284"/>
      <c r="CY135" s="284"/>
      <c r="CZ135" s="284"/>
      <c r="DA135" s="284"/>
      <c r="DB135" s="177"/>
      <c r="DC135" s="177"/>
      <c r="DD135" s="177"/>
      <c r="DE135" s="177"/>
      <c r="DF135" s="177"/>
      <c r="DG135" s="177"/>
    </row>
    <row r="136" spans="1:111" s="189" customFormat="1" ht="15" customHeight="1">
      <c r="A136" s="284"/>
      <c r="B136" s="190"/>
      <c r="C136" s="190"/>
      <c r="D136" s="191"/>
      <c r="E136" s="191"/>
      <c r="F136" s="192"/>
      <c r="G136" s="192"/>
      <c r="H136" s="192"/>
      <c r="I136" s="192"/>
      <c r="J136" s="192"/>
      <c r="K136" s="192"/>
      <c r="L136" s="192"/>
      <c r="M136" s="192"/>
      <c r="N136" s="192"/>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2"/>
      <c r="AU136" s="194"/>
      <c r="AV136" s="192"/>
      <c r="AW136" s="284"/>
      <c r="AX136" s="284"/>
      <c r="AY136" s="284"/>
      <c r="AZ136" s="284"/>
      <c r="BA136" s="284"/>
      <c r="BB136" s="284"/>
      <c r="BC136" s="284"/>
      <c r="BD136" s="177"/>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77"/>
      <c r="CH136" s="177"/>
      <c r="CI136" s="177"/>
      <c r="CJ136" s="177"/>
      <c r="CK136" s="177"/>
      <c r="CL136" s="284"/>
      <c r="CM136" s="284"/>
      <c r="CN136" s="284"/>
      <c r="CO136" s="284"/>
      <c r="CP136" s="284"/>
      <c r="CQ136" s="284"/>
      <c r="CR136" s="284"/>
      <c r="CS136" s="284"/>
      <c r="CT136" s="284"/>
      <c r="CU136" s="284"/>
      <c r="CV136" s="284"/>
      <c r="CW136" s="284"/>
      <c r="CX136" s="284"/>
      <c r="CY136" s="284"/>
      <c r="CZ136" s="284"/>
      <c r="DA136" s="284"/>
      <c r="DB136" s="177"/>
      <c r="DC136" s="177"/>
      <c r="DD136" s="177"/>
      <c r="DE136" s="177"/>
      <c r="DF136" s="177"/>
      <c r="DG136" s="177"/>
    </row>
    <row r="137" spans="1:111" s="189" customFormat="1" ht="15" customHeight="1" thickBot="1">
      <c r="A137" s="284"/>
      <c r="B137" s="190"/>
      <c r="C137" s="190"/>
      <c r="D137" s="191"/>
      <c r="E137" s="191"/>
      <c r="F137" s="192"/>
      <c r="G137" s="192"/>
      <c r="H137" s="192"/>
      <c r="I137" s="192"/>
      <c r="J137" s="192"/>
      <c r="K137" s="192"/>
      <c r="L137" s="192"/>
      <c r="M137" s="192"/>
      <c r="N137" s="192"/>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93"/>
      <c r="AP137" s="193"/>
      <c r="AQ137" s="193"/>
      <c r="AR137" s="193"/>
      <c r="AS137" s="193"/>
      <c r="AT137" s="192"/>
      <c r="AU137" s="194"/>
      <c r="AV137" s="192"/>
      <c r="AW137" s="284"/>
      <c r="AX137" s="284"/>
      <c r="AY137" s="284"/>
      <c r="AZ137" s="284"/>
      <c r="BA137" s="284"/>
      <c r="BB137" s="284"/>
      <c r="BC137" s="284"/>
      <c r="BD137" s="177"/>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77"/>
      <c r="CH137" s="177"/>
      <c r="CI137" s="177"/>
      <c r="CJ137" s="177"/>
      <c r="CK137" s="177"/>
      <c r="CL137" s="284"/>
      <c r="CM137" s="284"/>
      <c r="CN137" s="284"/>
      <c r="CO137" s="284"/>
      <c r="CP137" s="284"/>
      <c r="CQ137" s="284"/>
      <c r="CR137" s="284"/>
      <c r="CS137" s="284"/>
      <c r="CT137" s="284"/>
      <c r="CU137" s="284"/>
      <c r="CV137" s="284"/>
      <c r="CW137" s="284"/>
      <c r="CX137" s="284"/>
      <c r="CY137" s="284"/>
      <c r="CZ137" s="284"/>
      <c r="DA137" s="284"/>
      <c r="DB137" s="177"/>
      <c r="DC137" s="177"/>
      <c r="DD137" s="177"/>
      <c r="DE137" s="177"/>
      <c r="DF137" s="177"/>
      <c r="DG137" s="177"/>
    </row>
    <row r="138" spans="1:111" s="297" customFormat="1" ht="15" customHeight="1" thickBot="1">
      <c r="A138" s="291"/>
      <c r="B138" s="292"/>
      <c r="C138" s="350" t="s">
        <v>67</v>
      </c>
      <c r="D138" s="351"/>
      <c r="E138" s="351"/>
      <c r="F138" s="351"/>
      <c r="G138" s="351"/>
      <c r="H138" s="351"/>
      <c r="I138" s="351"/>
      <c r="J138" s="351"/>
      <c r="K138" s="351"/>
      <c r="L138" s="351"/>
      <c r="M138" s="351"/>
      <c r="N138" s="351"/>
      <c r="O138" s="351"/>
      <c r="P138" s="351"/>
      <c r="Q138" s="351"/>
      <c r="R138" s="351"/>
      <c r="S138" s="352"/>
      <c r="T138" s="353" t="s">
        <v>68</v>
      </c>
      <c r="U138" s="354"/>
      <c r="V138" s="354"/>
      <c r="W138" s="354"/>
      <c r="X138" s="354"/>
      <c r="Y138" s="354"/>
      <c r="Z138" s="354"/>
      <c r="AA138" s="354"/>
      <c r="AB138" s="354"/>
      <c r="AC138" s="354"/>
      <c r="AD138" s="354"/>
      <c r="AE138" s="354"/>
      <c r="AF138" s="354"/>
      <c r="AG138" s="354"/>
      <c r="AH138" s="355"/>
      <c r="AI138" s="353" t="s">
        <v>66</v>
      </c>
      <c r="AJ138" s="354"/>
      <c r="AK138" s="354"/>
      <c r="AL138" s="354"/>
      <c r="AM138" s="354"/>
      <c r="AN138" s="354"/>
      <c r="AO138" s="354"/>
      <c r="AP138" s="354"/>
      <c r="AQ138" s="355"/>
      <c r="AR138" s="293"/>
      <c r="AS138" s="293"/>
      <c r="AT138" s="294"/>
      <c r="AU138" s="295"/>
      <c r="AV138" s="296"/>
      <c r="AW138" s="291"/>
      <c r="AX138" s="291"/>
      <c r="AY138" s="291"/>
      <c r="AZ138" s="291"/>
      <c r="BA138" s="291"/>
      <c r="BB138" s="291"/>
      <c r="BC138" s="291"/>
      <c r="BD138" s="294"/>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4"/>
      <c r="CH138" s="294"/>
      <c r="CI138" s="294"/>
      <c r="CJ138" s="294"/>
      <c r="CK138" s="294"/>
      <c r="CL138" s="291"/>
      <c r="CM138" s="291"/>
      <c r="CN138" s="291"/>
      <c r="CO138" s="291"/>
      <c r="CP138" s="291"/>
      <c r="CQ138" s="291"/>
      <c r="CR138" s="291"/>
      <c r="CS138" s="291"/>
      <c r="CT138" s="291"/>
      <c r="CU138" s="291"/>
      <c r="CV138" s="291"/>
      <c r="CW138" s="291"/>
      <c r="CX138" s="291"/>
      <c r="CY138" s="291"/>
      <c r="CZ138" s="291"/>
      <c r="DA138" s="291"/>
      <c r="DB138" s="294"/>
      <c r="DC138" s="294"/>
      <c r="DD138" s="294"/>
      <c r="DE138" s="294"/>
      <c r="DF138" s="294"/>
      <c r="DG138" s="294"/>
    </row>
    <row r="139" spans="1:111" s="189" customFormat="1" ht="15" customHeight="1" thickBot="1">
      <c r="A139" s="284"/>
      <c r="B139" s="190"/>
      <c r="C139" s="190"/>
      <c r="D139" s="191"/>
      <c r="E139" s="191"/>
      <c r="F139" s="192"/>
      <c r="G139" s="192"/>
      <c r="H139" s="192"/>
      <c r="I139" s="192"/>
      <c r="J139" s="192"/>
      <c r="K139" s="192"/>
      <c r="L139" s="192"/>
      <c r="M139" s="192"/>
      <c r="N139" s="192"/>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2"/>
      <c r="AU139" s="194"/>
      <c r="AV139" s="192"/>
      <c r="AW139" s="284"/>
      <c r="AX139" s="284"/>
      <c r="AY139" s="284"/>
      <c r="AZ139" s="284"/>
      <c r="BA139" s="284"/>
      <c r="BB139" s="284"/>
      <c r="BC139" s="284"/>
      <c r="BD139" s="177"/>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c r="CC139" s="188"/>
      <c r="CD139" s="188"/>
      <c r="CE139" s="188"/>
      <c r="CF139" s="188"/>
      <c r="CG139" s="177"/>
      <c r="CH139" s="177"/>
      <c r="CI139" s="177"/>
      <c r="CJ139" s="177"/>
      <c r="CK139" s="177"/>
      <c r="CL139" s="284"/>
      <c r="CM139" s="284"/>
      <c r="CN139" s="284"/>
      <c r="CO139" s="284"/>
      <c r="CP139" s="284"/>
      <c r="CQ139" s="284"/>
      <c r="CR139" s="284"/>
      <c r="CS139" s="284"/>
      <c r="CT139" s="284"/>
      <c r="CU139" s="284"/>
      <c r="CV139" s="284"/>
      <c r="CW139" s="284"/>
      <c r="CX139" s="284"/>
      <c r="CY139" s="284"/>
      <c r="CZ139" s="284"/>
      <c r="DA139" s="284"/>
      <c r="DB139" s="177"/>
      <c r="DC139" s="177"/>
      <c r="DD139" s="177"/>
      <c r="DE139" s="177"/>
      <c r="DF139" s="177"/>
      <c r="DG139" s="177"/>
    </row>
    <row r="140" spans="1:111" s="189" customFormat="1" ht="15" customHeight="1" thickBot="1">
      <c r="A140" s="284"/>
      <c r="B140" s="190"/>
      <c r="C140" s="195"/>
      <c r="D140" s="195"/>
      <c r="E140" s="196">
        <v>1</v>
      </c>
      <c r="F140" s="53" t="s">
        <v>78</v>
      </c>
      <c r="G140" s="136"/>
      <c r="H140" s="197"/>
      <c r="I140" s="197"/>
      <c r="J140" s="55"/>
      <c r="K140" s="55"/>
      <c r="L140" s="55"/>
      <c r="M140" s="55"/>
      <c r="N140" s="55"/>
      <c r="O140" s="55"/>
      <c r="P140" s="348">
        <f>(P128/11)</f>
        <v>8.287878787878789</v>
      </c>
      <c r="Q140" s="349"/>
      <c r="R140" s="193"/>
      <c r="S140" s="193"/>
      <c r="T140" s="193"/>
      <c r="U140" s="198">
        <v>1</v>
      </c>
      <c r="V140" s="199" t="s">
        <v>105</v>
      </c>
      <c r="W140" s="200"/>
      <c r="X140" s="201"/>
      <c r="Y140" s="201"/>
      <c r="Z140" s="202"/>
      <c r="AA140" s="202"/>
      <c r="AB140" s="202"/>
      <c r="AC140" s="202"/>
      <c r="AD140" s="202"/>
      <c r="AE140" s="203"/>
      <c r="AF140" s="344">
        <v>8.4499999999999993</v>
      </c>
      <c r="AG140" s="345"/>
      <c r="AH140" s="193"/>
      <c r="AI140" s="204"/>
      <c r="AJ140" s="205">
        <v>10</v>
      </c>
      <c r="AK140" s="206" t="s">
        <v>10</v>
      </c>
      <c r="AL140" s="207"/>
      <c r="AM140" s="207"/>
      <c r="AN140" s="207"/>
      <c r="AO140" s="207"/>
      <c r="AP140" s="207"/>
      <c r="AQ140" s="208"/>
      <c r="AR140" s="44"/>
      <c r="AS140" s="44"/>
      <c r="AT140" s="177"/>
      <c r="AU140" s="178"/>
      <c r="AV140" s="192"/>
      <c r="AW140" s="284"/>
      <c r="AX140" s="284"/>
      <c r="AY140" s="284"/>
      <c r="AZ140" s="284"/>
      <c r="BA140" s="284"/>
      <c r="BB140" s="284"/>
      <c r="BC140" s="284"/>
      <c r="BD140" s="209"/>
      <c r="BE140" s="210"/>
      <c r="BF140" s="211"/>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c r="CC140" s="188"/>
      <c r="CD140" s="188"/>
      <c r="CE140" s="188"/>
      <c r="CF140" s="188"/>
      <c r="CG140" s="177"/>
      <c r="CH140" s="177"/>
      <c r="CI140" s="177"/>
      <c r="CJ140" s="177"/>
      <c r="CK140" s="177"/>
      <c r="CL140" s="284"/>
      <c r="CM140" s="284"/>
      <c r="CN140" s="284"/>
      <c r="CO140" s="284"/>
      <c r="CP140" s="284"/>
      <c r="CQ140" s="284"/>
      <c r="CR140" s="284"/>
      <c r="CS140" s="284"/>
      <c r="CT140" s="284"/>
      <c r="CU140" s="284"/>
      <c r="CV140" s="284"/>
      <c r="CW140" s="284"/>
      <c r="CX140" s="284"/>
      <c r="CY140" s="284"/>
      <c r="CZ140" s="284"/>
      <c r="DA140" s="284"/>
      <c r="DB140" s="177"/>
      <c r="DC140" s="177"/>
      <c r="DD140" s="177"/>
      <c r="DE140" s="177"/>
      <c r="DF140" s="177"/>
      <c r="DG140" s="177"/>
    </row>
    <row r="141" spans="1:111" s="189" customFormat="1" ht="15" customHeight="1" thickBot="1">
      <c r="A141" s="284"/>
      <c r="B141" s="190"/>
      <c r="C141" s="195"/>
      <c r="D141" s="195"/>
      <c r="E141" s="196">
        <v>2</v>
      </c>
      <c r="F141" s="212" t="s">
        <v>79</v>
      </c>
      <c r="G141" s="213"/>
      <c r="H141" s="214"/>
      <c r="I141" s="214"/>
      <c r="J141" s="215"/>
      <c r="K141" s="215"/>
      <c r="L141" s="215"/>
      <c r="M141" s="215"/>
      <c r="N141" s="215"/>
      <c r="O141" s="215"/>
      <c r="P141" s="346">
        <f>(Q128/11)</f>
        <v>5.6818181818181817</v>
      </c>
      <c r="Q141" s="347"/>
      <c r="R141" s="193"/>
      <c r="S141" s="193"/>
      <c r="T141" s="193"/>
      <c r="U141" s="198">
        <v>2</v>
      </c>
      <c r="V141" s="216" t="s">
        <v>90</v>
      </c>
      <c r="W141" s="217"/>
      <c r="X141" s="218"/>
      <c r="Y141" s="218"/>
      <c r="Z141" s="219"/>
      <c r="AA141" s="219"/>
      <c r="AB141" s="219"/>
      <c r="AC141" s="219"/>
      <c r="AD141" s="219"/>
      <c r="AE141" s="220"/>
      <c r="AF141" s="344">
        <v>8.18</v>
      </c>
      <c r="AG141" s="345"/>
      <c r="AH141" s="193"/>
      <c r="AI141" s="193"/>
      <c r="AJ141" s="205">
        <v>9</v>
      </c>
      <c r="AK141" s="206" t="s">
        <v>11</v>
      </c>
      <c r="AL141" s="207"/>
      <c r="AM141" s="207"/>
      <c r="AN141" s="207"/>
      <c r="AO141" s="207"/>
      <c r="AP141" s="207"/>
      <c r="AQ141" s="208"/>
      <c r="AR141" s="44"/>
      <c r="AS141" s="44"/>
      <c r="AT141" s="177"/>
      <c r="AU141" s="178"/>
      <c r="AV141" s="192"/>
      <c r="AW141" s="284"/>
      <c r="AX141" s="284"/>
      <c r="AY141" s="284"/>
      <c r="AZ141" s="284"/>
      <c r="BA141" s="284"/>
      <c r="BB141" s="284"/>
      <c r="BC141" s="284"/>
      <c r="BD141" s="209"/>
      <c r="BE141" s="210"/>
      <c r="BF141" s="211"/>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c r="CC141" s="188"/>
      <c r="CD141" s="188"/>
      <c r="CE141" s="188"/>
      <c r="CF141" s="188"/>
      <c r="CG141" s="177"/>
      <c r="CH141" s="177"/>
      <c r="CI141" s="177"/>
      <c r="CJ141" s="177"/>
      <c r="CK141" s="177"/>
      <c r="CL141" s="284"/>
      <c r="CM141" s="284"/>
      <c r="CN141" s="284"/>
      <c r="CO141" s="284"/>
      <c r="CP141" s="284"/>
      <c r="CQ141" s="284"/>
      <c r="CR141" s="284"/>
      <c r="CS141" s="284"/>
      <c r="CT141" s="284"/>
      <c r="CU141" s="284"/>
      <c r="CV141" s="284"/>
      <c r="CW141" s="284"/>
      <c r="CX141" s="284"/>
      <c r="CY141" s="284"/>
      <c r="CZ141" s="284"/>
      <c r="DA141" s="284"/>
      <c r="DB141" s="177"/>
      <c r="DC141" s="177"/>
      <c r="DD141" s="177"/>
      <c r="DE141" s="177"/>
      <c r="DF141" s="177"/>
      <c r="DG141" s="177"/>
    </row>
    <row r="142" spans="1:111" s="189" customFormat="1" ht="15" customHeight="1" thickBot="1">
      <c r="A142" s="284"/>
      <c r="B142" s="190"/>
      <c r="C142" s="195"/>
      <c r="D142" s="195"/>
      <c r="E142" s="196">
        <v>3</v>
      </c>
      <c r="F142" s="212" t="s">
        <v>80</v>
      </c>
      <c r="G142" s="213"/>
      <c r="H142" s="214"/>
      <c r="I142" s="214"/>
      <c r="J142" s="215"/>
      <c r="K142" s="215"/>
      <c r="L142" s="215"/>
      <c r="M142" s="215"/>
      <c r="N142" s="215"/>
      <c r="O142" s="215"/>
      <c r="P142" s="340">
        <f>(R128/11)</f>
        <v>6.3636363636363633</v>
      </c>
      <c r="Q142" s="341"/>
      <c r="R142" s="193"/>
      <c r="S142" s="193"/>
      <c r="T142" s="193"/>
      <c r="U142" s="198">
        <v>3</v>
      </c>
      <c r="V142" s="221" t="s">
        <v>93</v>
      </c>
      <c r="W142" s="222"/>
      <c r="X142" s="223"/>
      <c r="Y142" s="223"/>
      <c r="Z142" s="224"/>
      <c r="AA142" s="224"/>
      <c r="AB142" s="224"/>
      <c r="AC142" s="224"/>
      <c r="AD142" s="224"/>
      <c r="AE142" s="225"/>
      <c r="AF142" s="344">
        <v>8.09</v>
      </c>
      <c r="AG142" s="345"/>
      <c r="AH142" s="193"/>
      <c r="AI142" s="193"/>
      <c r="AJ142" s="205">
        <v>8</v>
      </c>
      <c r="AK142" s="206" t="s">
        <v>12</v>
      </c>
      <c r="AL142" s="207"/>
      <c r="AM142" s="207"/>
      <c r="AN142" s="207"/>
      <c r="AO142" s="207"/>
      <c r="AP142" s="207"/>
      <c r="AQ142" s="208"/>
      <c r="AR142" s="207"/>
      <c r="AS142" s="208"/>
      <c r="AT142" s="177"/>
      <c r="AU142" s="178"/>
      <c r="AV142" s="192"/>
      <c r="AW142" s="284"/>
      <c r="AX142" s="284"/>
      <c r="AY142" s="284"/>
      <c r="AZ142" s="284"/>
      <c r="BA142" s="284"/>
      <c r="BB142" s="284"/>
      <c r="BC142" s="284"/>
      <c r="BD142" s="209"/>
      <c r="BE142" s="210"/>
      <c r="BF142" s="211"/>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c r="CC142" s="188"/>
      <c r="CD142" s="188"/>
      <c r="CE142" s="188"/>
      <c r="CF142" s="188"/>
      <c r="CG142" s="177"/>
      <c r="CH142" s="177"/>
      <c r="CI142" s="177"/>
      <c r="CJ142" s="177"/>
      <c r="CK142" s="177"/>
      <c r="CL142" s="284"/>
      <c r="CM142" s="284"/>
      <c r="CN142" s="284"/>
      <c r="CO142" s="284"/>
      <c r="CP142" s="284"/>
      <c r="CQ142" s="284"/>
      <c r="CR142" s="284"/>
      <c r="CS142" s="284"/>
      <c r="CT142" s="284"/>
      <c r="CU142" s="284"/>
      <c r="CV142" s="284"/>
      <c r="CW142" s="284"/>
      <c r="CX142" s="284"/>
      <c r="CY142" s="284"/>
      <c r="CZ142" s="284"/>
      <c r="DA142" s="284"/>
      <c r="DB142" s="177"/>
      <c r="DC142" s="177"/>
      <c r="DD142" s="177"/>
      <c r="DE142" s="177"/>
      <c r="DF142" s="177"/>
      <c r="DG142" s="177"/>
    </row>
    <row r="143" spans="1:111" s="189" customFormat="1" ht="15" customHeight="1" thickBot="1">
      <c r="A143" s="284"/>
      <c r="B143" s="190"/>
      <c r="C143" s="195"/>
      <c r="D143" s="195"/>
      <c r="E143" s="196">
        <v>4</v>
      </c>
      <c r="F143" s="212" t="s">
        <v>81</v>
      </c>
      <c r="G143" s="213"/>
      <c r="H143" s="214"/>
      <c r="I143" s="214"/>
      <c r="J143" s="215"/>
      <c r="K143" s="215"/>
      <c r="L143" s="215"/>
      <c r="M143" s="215"/>
      <c r="N143" s="215"/>
      <c r="O143" s="215"/>
      <c r="P143" s="340">
        <f>(S128/11)</f>
        <v>6.7272727272727275</v>
      </c>
      <c r="Q143" s="341"/>
      <c r="R143" s="193"/>
      <c r="S143" s="193"/>
      <c r="T143" s="193"/>
      <c r="U143" s="198">
        <v>4</v>
      </c>
      <c r="V143" s="221" t="s">
        <v>91</v>
      </c>
      <c r="W143" s="222"/>
      <c r="X143" s="223"/>
      <c r="Y143" s="223"/>
      <c r="Z143" s="224"/>
      <c r="AA143" s="224"/>
      <c r="AB143" s="224"/>
      <c r="AC143" s="224"/>
      <c r="AD143" s="224"/>
      <c r="AE143" s="225"/>
      <c r="AF143" s="344">
        <v>8</v>
      </c>
      <c r="AG143" s="345"/>
      <c r="AH143" s="193"/>
      <c r="AI143" s="193"/>
      <c r="AJ143" s="226">
        <v>7</v>
      </c>
      <c r="AK143" s="227" t="s">
        <v>13</v>
      </c>
      <c r="AL143" s="228"/>
      <c r="AM143" s="228"/>
      <c r="AN143" s="228"/>
      <c r="AO143" s="228"/>
      <c r="AP143" s="228"/>
      <c r="AQ143" s="229"/>
      <c r="AR143" s="207"/>
      <c r="AS143" s="208"/>
      <c r="AT143" s="177"/>
      <c r="AU143" s="178"/>
      <c r="AV143" s="192"/>
      <c r="AW143" s="284"/>
      <c r="AX143" s="284"/>
      <c r="AY143" s="284"/>
      <c r="AZ143" s="284"/>
      <c r="BA143" s="284"/>
      <c r="BB143" s="284"/>
      <c r="BC143" s="284"/>
      <c r="BD143" s="209"/>
      <c r="BE143" s="210"/>
      <c r="BF143" s="211"/>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c r="CC143" s="188"/>
      <c r="CD143" s="188"/>
      <c r="CE143" s="188"/>
      <c r="CF143" s="188"/>
      <c r="CG143" s="177"/>
      <c r="CH143" s="177"/>
      <c r="CI143" s="177"/>
      <c r="CJ143" s="177"/>
      <c r="CK143" s="177"/>
      <c r="CL143" s="284"/>
      <c r="CM143" s="284"/>
      <c r="CN143" s="284"/>
      <c r="CO143" s="284"/>
      <c r="CP143" s="284"/>
      <c r="CQ143" s="284"/>
      <c r="CR143" s="284"/>
      <c r="CS143" s="284"/>
      <c r="CT143" s="284"/>
      <c r="CU143" s="284"/>
      <c r="CV143" s="284"/>
      <c r="CW143" s="284"/>
      <c r="CX143" s="284"/>
      <c r="CY143" s="284"/>
      <c r="CZ143" s="284"/>
      <c r="DA143" s="284"/>
      <c r="DB143" s="177"/>
      <c r="DC143" s="177"/>
      <c r="DD143" s="177"/>
      <c r="DE143" s="177"/>
      <c r="DF143" s="177"/>
      <c r="DG143" s="177"/>
    </row>
    <row r="144" spans="1:111" s="189" customFormat="1" ht="15" customHeight="1" thickBot="1">
      <c r="A144" s="284"/>
      <c r="B144" s="190"/>
      <c r="C144" s="195"/>
      <c r="D144" s="195"/>
      <c r="E144" s="196">
        <v>5</v>
      </c>
      <c r="F144" s="212" t="s">
        <v>82</v>
      </c>
      <c r="G144" s="213"/>
      <c r="H144" s="214"/>
      <c r="I144" s="214"/>
      <c r="J144" s="215"/>
      <c r="K144" s="215"/>
      <c r="L144" s="215"/>
      <c r="M144" s="215"/>
      <c r="N144" s="215"/>
      <c r="O144" s="215"/>
      <c r="P144" s="342">
        <f>(T128/11)</f>
        <v>4.8181818181818183</v>
      </c>
      <c r="Q144" s="343"/>
      <c r="R144" s="193"/>
      <c r="S144" s="193"/>
      <c r="T144" s="193"/>
      <c r="U144" s="198">
        <v>5</v>
      </c>
      <c r="V144" s="230" t="s">
        <v>106</v>
      </c>
      <c r="W144" s="231"/>
      <c r="X144" s="232"/>
      <c r="Y144" s="232"/>
      <c r="Z144" s="233"/>
      <c r="AA144" s="233"/>
      <c r="AB144" s="233"/>
      <c r="AC144" s="233"/>
      <c r="AD144" s="233"/>
      <c r="AE144" s="234"/>
      <c r="AF144" s="348">
        <v>7.77</v>
      </c>
      <c r="AG144" s="349"/>
      <c r="AH144" s="193"/>
      <c r="AI144" s="193"/>
      <c r="AJ144" s="235">
        <v>6</v>
      </c>
      <c r="AK144" s="236" t="s">
        <v>14</v>
      </c>
      <c r="AL144" s="237"/>
      <c r="AM144" s="237"/>
      <c r="AN144" s="237"/>
      <c r="AO144" s="237"/>
      <c r="AP144" s="237"/>
      <c r="AQ144" s="238"/>
      <c r="AR144" s="207"/>
      <c r="AS144" s="208"/>
      <c r="AT144" s="177"/>
      <c r="AU144" s="178"/>
      <c r="AV144" s="192"/>
      <c r="AW144" s="284"/>
      <c r="AX144" s="284"/>
      <c r="AY144" s="284"/>
      <c r="AZ144" s="284"/>
      <c r="BA144" s="284"/>
      <c r="BB144" s="284"/>
      <c r="BC144" s="284"/>
      <c r="BD144" s="209"/>
      <c r="BE144" s="210"/>
      <c r="BF144" s="211"/>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c r="CC144" s="188"/>
      <c r="CD144" s="188"/>
      <c r="CE144" s="188"/>
      <c r="CF144" s="188"/>
      <c r="CG144" s="177"/>
      <c r="CH144" s="177"/>
      <c r="CI144" s="177"/>
      <c r="CJ144" s="177"/>
      <c r="CK144" s="177"/>
      <c r="CL144" s="284"/>
      <c r="CM144" s="284"/>
      <c r="CN144" s="284"/>
      <c r="CO144" s="284"/>
      <c r="CP144" s="284"/>
      <c r="CQ144" s="284"/>
      <c r="CR144" s="284"/>
      <c r="CS144" s="284"/>
      <c r="CT144" s="284"/>
      <c r="CU144" s="284"/>
      <c r="CV144" s="284"/>
      <c r="CW144" s="284"/>
      <c r="CX144" s="284"/>
      <c r="CY144" s="284"/>
      <c r="CZ144" s="284"/>
      <c r="DA144" s="284"/>
      <c r="DB144" s="177"/>
      <c r="DC144" s="177"/>
      <c r="DD144" s="177"/>
      <c r="DE144" s="177"/>
      <c r="DF144" s="177"/>
      <c r="DG144" s="177"/>
    </row>
    <row r="145" spans="1:111" s="189" customFormat="1" ht="15" customHeight="1" thickBot="1">
      <c r="A145" s="284"/>
      <c r="B145" s="190"/>
      <c r="C145" s="195"/>
      <c r="D145" s="195"/>
      <c r="E145" s="196">
        <v>6</v>
      </c>
      <c r="F145" s="212" t="s">
        <v>83</v>
      </c>
      <c r="G145" s="213"/>
      <c r="H145" s="214"/>
      <c r="I145" s="214"/>
      <c r="J145" s="215"/>
      <c r="K145" s="215"/>
      <c r="L145" s="215"/>
      <c r="M145" s="215"/>
      <c r="N145" s="215"/>
      <c r="O145" s="215"/>
      <c r="P145" s="346">
        <f>(U128/11)</f>
        <v>5.6818181818181817</v>
      </c>
      <c r="Q145" s="347"/>
      <c r="R145" s="193"/>
      <c r="S145" s="193"/>
      <c r="T145" s="193"/>
      <c r="U145" s="198">
        <v>6</v>
      </c>
      <c r="V145" s="230" t="s">
        <v>95</v>
      </c>
      <c r="W145" s="231"/>
      <c r="X145" s="232"/>
      <c r="Y145" s="232"/>
      <c r="Z145" s="233"/>
      <c r="AA145" s="233"/>
      <c r="AB145" s="233"/>
      <c r="AC145" s="233"/>
      <c r="AD145" s="233"/>
      <c r="AE145" s="234"/>
      <c r="AF145" s="348">
        <v>7.64</v>
      </c>
      <c r="AG145" s="349"/>
      <c r="AH145" s="193"/>
      <c r="AI145" s="193"/>
      <c r="AJ145" s="239">
        <v>5</v>
      </c>
      <c r="AK145" s="240" t="s">
        <v>15</v>
      </c>
      <c r="AL145" s="241"/>
      <c r="AM145" s="241"/>
      <c r="AN145" s="241"/>
      <c r="AO145" s="241"/>
      <c r="AP145" s="241"/>
      <c r="AQ145" s="242"/>
      <c r="AR145" s="228"/>
      <c r="AS145" s="229"/>
      <c r="AT145" s="177"/>
      <c r="AU145" s="178"/>
      <c r="AV145" s="192"/>
      <c r="AW145" s="284"/>
      <c r="AX145" s="284"/>
      <c r="AY145" s="284"/>
      <c r="AZ145" s="284"/>
      <c r="BA145" s="284"/>
      <c r="BB145" s="284"/>
      <c r="BC145" s="284"/>
      <c r="BD145" s="209"/>
      <c r="BE145" s="210"/>
      <c r="BF145" s="211"/>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77"/>
      <c r="CH145" s="177"/>
      <c r="CI145" s="177"/>
      <c r="CJ145" s="177"/>
      <c r="CK145" s="177"/>
      <c r="CL145" s="284"/>
      <c r="CM145" s="284"/>
      <c r="CN145" s="284"/>
      <c r="CO145" s="284"/>
      <c r="CP145" s="284"/>
      <c r="CQ145" s="284"/>
      <c r="CR145" s="284"/>
      <c r="CS145" s="284"/>
      <c r="CT145" s="284"/>
      <c r="CU145" s="284"/>
      <c r="CV145" s="284"/>
      <c r="CW145" s="284"/>
      <c r="CX145" s="284"/>
      <c r="CY145" s="284"/>
      <c r="CZ145" s="284"/>
      <c r="DA145" s="284"/>
      <c r="DB145" s="177"/>
      <c r="DC145" s="177"/>
      <c r="DD145" s="177"/>
      <c r="DE145" s="177"/>
      <c r="DF145" s="177"/>
      <c r="DG145" s="177"/>
    </row>
    <row r="146" spans="1:111" s="189" customFormat="1" ht="15" customHeight="1" thickBot="1">
      <c r="A146" s="284"/>
      <c r="B146" s="190"/>
      <c r="C146" s="195"/>
      <c r="D146" s="195"/>
      <c r="E146" s="196">
        <v>7</v>
      </c>
      <c r="F146" s="212" t="s">
        <v>84</v>
      </c>
      <c r="G146" s="213"/>
      <c r="H146" s="214"/>
      <c r="I146" s="214"/>
      <c r="J146" s="215"/>
      <c r="K146" s="215"/>
      <c r="L146" s="215"/>
      <c r="M146" s="215"/>
      <c r="N146" s="215"/>
      <c r="O146" s="215"/>
      <c r="P146" s="340">
        <f>(V128/11)</f>
        <v>6.8636363636363633</v>
      </c>
      <c r="Q146" s="341"/>
      <c r="R146" s="193"/>
      <c r="S146" s="193"/>
      <c r="T146" s="193"/>
      <c r="U146" s="198">
        <v>7</v>
      </c>
      <c r="V146" s="230" t="s">
        <v>98</v>
      </c>
      <c r="W146" s="231"/>
      <c r="X146" s="232"/>
      <c r="Y146" s="232"/>
      <c r="Z146" s="233"/>
      <c r="AA146" s="233"/>
      <c r="AB146" s="233"/>
      <c r="AC146" s="233"/>
      <c r="AD146" s="233"/>
      <c r="AE146" s="234"/>
      <c r="AF146" s="348">
        <v>7.59</v>
      </c>
      <c r="AG146" s="349"/>
      <c r="AH146" s="193"/>
      <c r="AI146" s="193"/>
      <c r="AJ146" s="243">
        <v>4</v>
      </c>
      <c r="AK146" s="244" t="s">
        <v>16</v>
      </c>
      <c r="AL146" s="245"/>
      <c r="AM146" s="245"/>
      <c r="AN146" s="245"/>
      <c r="AO146" s="245"/>
      <c r="AP146" s="245"/>
      <c r="AQ146" s="246"/>
      <c r="AR146" s="237"/>
      <c r="AS146" s="238"/>
      <c r="AT146" s="177"/>
      <c r="AU146" s="178"/>
      <c r="AV146" s="192"/>
      <c r="AW146" s="284"/>
      <c r="AX146" s="284"/>
      <c r="AY146" s="284"/>
      <c r="AZ146" s="284"/>
      <c r="BA146" s="284"/>
      <c r="BB146" s="284"/>
      <c r="BC146" s="284"/>
      <c r="BD146" s="209"/>
      <c r="BE146" s="210"/>
      <c r="BF146" s="211"/>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77"/>
      <c r="CH146" s="177"/>
      <c r="CI146" s="177"/>
      <c r="CJ146" s="177"/>
      <c r="CK146" s="177"/>
      <c r="CL146" s="284"/>
      <c r="CM146" s="284"/>
      <c r="CN146" s="284"/>
      <c r="CO146" s="284"/>
      <c r="CP146" s="284"/>
      <c r="CQ146" s="284"/>
      <c r="CR146" s="284"/>
      <c r="CS146" s="284"/>
      <c r="CT146" s="284"/>
      <c r="CU146" s="284"/>
      <c r="CV146" s="284"/>
      <c r="CW146" s="284"/>
      <c r="CX146" s="284"/>
      <c r="CY146" s="284"/>
      <c r="CZ146" s="284"/>
      <c r="DA146" s="284"/>
      <c r="DB146" s="177"/>
      <c r="DC146" s="177"/>
      <c r="DD146" s="177"/>
      <c r="DE146" s="177"/>
      <c r="DF146" s="177"/>
      <c r="DG146" s="177"/>
    </row>
    <row r="147" spans="1:111" s="189" customFormat="1" ht="15" customHeight="1" thickBot="1">
      <c r="A147" s="284"/>
      <c r="B147" s="190"/>
      <c r="C147" s="195"/>
      <c r="D147" s="195"/>
      <c r="E147" s="196">
        <v>8</v>
      </c>
      <c r="F147" s="212" t="s">
        <v>85</v>
      </c>
      <c r="G147" s="213"/>
      <c r="H147" s="214"/>
      <c r="I147" s="214"/>
      <c r="J147" s="215"/>
      <c r="K147" s="215"/>
      <c r="L147" s="215"/>
      <c r="M147" s="215"/>
      <c r="N147" s="215"/>
      <c r="O147" s="215"/>
      <c r="P147" s="340">
        <f>(W128/11)</f>
        <v>6.3636363636363633</v>
      </c>
      <c r="Q147" s="341"/>
      <c r="R147" s="193"/>
      <c r="S147" s="193"/>
      <c r="T147" s="193"/>
      <c r="U147" s="198">
        <v>8</v>
      </c>
      <c r="V147" s="53" t="s">
        <v>107</v>
      </c>
      <c r="W147" s="136"/>
      <c r="X147" s="197"/>
      <c r="Y147" s="197"/>
      <c r="Z147" s="55"/>
      <c r="AA147" s="55"/>
      <c r="AB147" s="55"/>
      <c r="AC147" s="55"/>
      <c r="AD147" s="55"/>
      <c r="AE147" s="247"/>
      <c r="AF147" s="348">
        <v>7.47</v>
      </c>
      <c r="AG147" s="349"/>
      <c r="AH147" s="193"/>
      <c r="AI147" s="193"/>
      <c r="AJ147" s="243">
        <v>3</v>
      </c>
      <c r="AK147" s="244" t="s">
        <v>17</v>
      </c>
      <c r="AL147" s="245"/>
      <c r="AM147" s="245"/>
      <c r="AN147" s="245"/>
      <c r="AO147" s="245"/>
      <c r="AP147" s="245"/>
      <c r="AQ147" s="246"/>
      <c r="AR147" s="241"/>
      <c r="AS147" s="242"/>
      <c r="AT147" s="177"/>
      <c r="AU147" s="178"/>
      <c r="AV147" s="192"/>
      <c r="AW147" s="284"/>
      <c r="AX147" s="284"/>
      <c r="AY147" s="284"/>
      <c r="AZ147" s="284"/>
      <c r="BA147" s="284"/>
      <c r="BB147" s="284"/>
      <c r="BC147" s="284"/>
      <c r="BD147" s="209"/>
      <c r="BE147" s="210"/>
      <c r="BF147" s="211"/>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77"/>
      <c r="CH147" s="177"/>
      <c r="CI147" s="177"/>
      <c r="CJ147" s="177"/>
      <c r="CK147" s="177"/>
      <c r="CL147" s="284"/>
      <c r="CM147" s="284"/>
      <c r="CN147" s="284"/>
      <c r="CO147" s="284"/>
      <c r="CP147" s="284"/>
      <c r="CQ147" s="284"/>
      <c r="CR147" s="284"/>
      <c r="CS147" s="284"/>
      <c r="CT147" s="284"/>
      <c r="CU147" s="284"/>
      <c r="CV147" s="284"/>
      <c r="CW147" s="284"/>
      <c r="CX147" s="284"/>
      <c r="CY147" s="284"/>
      <c r="CZ147" s="284"/>
      <c r="DA147" s="284"/>
      <c r="DB147" s="177"/>
      <c r="DC147" s="177"/>
      <c r="DD147" s="177"/>
      <c r="DE147" s="177"/>
      <c r="DF147" s="177"/>
      <c r="DG147" s="177"/>
    </row>
    <row r="148" spans="1:111" s="189" customFormat="1" ht="15" customHeight="1" thickBot="1">
      <c r="A148" s="284"/>
      <c r="B148" s="190"/>
      <c r="C148" s="195"/>
      <c r="D148" s="195"/>
      <c r="E148" s="196">
        <v>9</v>
      </c>
      <c r="F148" s="248" t="s">
        <v>86</v>
      </c>
      <c r="G148" s="249"/>
      <c r="H148" s="250"/>
      <c r="I148" s="250"/>
      <c r="J148" s="251"/>
      <c r="K148" s="251"/>
      <c r="L148" s="251"/>
      <c r="M148" s="251"/>
      <c r="N148" s="251"/>
      <c r="O148" s="251"/>
      <c r="P148" s="356" t="e">
        <f>(X128/11)</f>
        <v>#DIV/0!</v>
      </c>
      <c r="Q148" s="357"/>
      <c r="R148" s="193"/>
      <c r="S148" s="193"/>
      <c r="T148" s="193"/>
      <c r="U148" s="198">
        <v>9</v>
      </c>
      <c r="V148" s="248" t="s">
        <v>88</v>
      </c>
      <c r="W148" s="249"/>
      <c r="X148" s="250"/>
      <c r="Y148" s="250"/>
      <c r="Z148" s="251"/>
      <c r="AA148" s="251"/>
      <c r="AB148" s="251"/>
      <c r="AC148" s="251"/>
      <c r="AD148" s="251"/>
      <c r="AE148" s="252"/>
      <c r="AF148" s="348">
        <v>7.36</v>
      </c>
      <c r="AG148" s="349"/>
      <c r="AH148" s="193"/>
      <c r="AI148" s="193"/>
      <c r="AJ148" s="243">
        <v>2</v>
      </c>
      <c r="AK148" s="244" t="s">
        <v>17</v>
      </c>
      <c r="AL148" s="245"/>
      <c r="AM148" s="245"/>
      <c r="AN148" s="245"/>
      <c r="AO148" s="245"/>
      <c r="AP148" s="245"/>
      <c r="AQ148" s="246"/>
      <c r="AR148" s="245"/>
      <c r="AS148" s="246"/>
      <c r="AT148" s="177"/>
      <c r="AU148" s="178"/>
      <c r="AV148" s="192"/>
      <c r="AW148" s="284"/>
      <c r="AX148" s="284"/>
      <c r="AY148" s="284"/>
      <c r="AZ148" s="284"/>
      <c r="BA148" s="284"/>
      <c r="BB148" s="284"/>
      <c r="BC148" s="284"/>
      <c r="BD148" s="209"/>
      <c r="BE148" s="210"/>
      <c r="BF148" s="211"/>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77"/>
      <c r="CH148" s="177"/>
      <c r="CI148" s="177"/>
      <c r="CJ148" s="177"/>
      <c r="CK148" s="177"/>
      <c r="CL148" s="284"/>
      <c r="CM148" s="284"/>
      <c r="CN148" s="284"/>
      <c r="CO148" s="284"/>
      <c r="CP148" s="284"/>
      <c r="CQ148" s="284"/>
      <c r="CR148" s="284"/>
      <c r="CS148" s="284"/>
      <c r="CT148" s="284"/>
      <c r="CU148" s="284"/>
      <c r="CV148" s="284"/>
      <c r="CW148" s="284"/>
      <c r="CX148" s="284"/>
      <c r="CY148" s="284"/>
      <c r="CZ148" s="284"/>
      <c r="DA148" s="284"/>
      <c r="DB148" s="177"/>
      <c r="DC148" s="177"/>
      <c r="DD148" s="177"/>
      <c r="DE148" s="177"/>
      <c r="DF148" s="177"/>
      <c r="DG148" s="177"/>
    </row>
    <row r="149" spans="1:111" s="189" customFormat="1" ht="15" customHeight="1" thickBot="1">
      <c r="A149" s="284"/>
      <c r="B149" s="190"/>
      <c r="C149" s="195"/>
      <c r="D149" s="195"/>
      <c r="E149" s="196">
        <v>10</v>
      </c>
      <c r="F149" s="248" t="s">
        <v>87</v>
      </c>
      <c r="G149" s="249"/>
      <c r="H149" s="250"/>
      <c r="I149" s="250"/>
      <c r="J149" s="251"/>
      <c r="K149" s="251"/>
      <c r="L149" s="251"/>
      <c r="M149" s="251"/>
      <c r="N149" s="251"/>
      <c r="O149" s="251"/>
      <c r="P149" s="346">
        <f>(Y128/11)</f>
        <v>5.8484848484848477</v>
      </c>
      <c r="Q149" s="347"/>
      <c r="R149" s="193"/>
      <c r="S149" s="193"/>
      <c r="T149" s="193"/>
      <c r="U149" s="198">
        <v>10</v>
      </c>
      <c r="V149" s="212" t="s">
        <v>84</v>
      </c>
      <c r="W149" s="213"/>
      <c r="X149" s="214"/>
      <c r="Y149" s="214"/>
      <c r="Z149" s="215"/>
      <c r="AA149" s="215"/>
      <c r="AB149" s="215"/>
      <c r="AC149" s="215"/>
      <c r="AD149" s="215"/>
      <c r="AE149" s="253"/>
      <c r="AF149" s="340">
        <v>6.86</v>
      </c>
      <c r="AG149" s="341"/>
      <c r="AH149" s="193"/>
      <c r="AI149" s="193"/>
      <c r="AJ149" s="243">
        <v>1</v>
      </c>
      <c r="AK149" s="244" t="s">
        <v>17</v>
      </c>
      <c r="AL149" s="245"/>
      <c r="AM149" s="245"/>
      <c r="AN149" s="245"/>
      <c r="AO149" s="245"/>
      <c r="AP149" s="245"/>
      <c r="AQ149" s="246"/>
      <c r="AR149" s="245"/>
      <c r="AS149" s="246"/>
      <c r="AT149" s="177"/>
      <c r="AU149" s="178"/>
      <c r="AV149" s="192"/>
      <c r="AW149" s="284"/>
      <c r="AX149" s="284"/>
      <c r="AY149" s="284"/>
      <c r="AZ149" s="284"/>
      <c r="BA149" s="284"/>
      <c r="BB149" s="284"/>
      <c r="BC149" s="284"/>
      <c r="BD149" s="209"/>
      <c r="BE149" s="210"/>
      <c r="BF149" s="211"/>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77"/>
      <c r="CH149" s="177"/>
      <c r="CI149" s="177"/>
      <c r="CJ149" s="177"/>
      <c r="CK149" s="177"/>
      <c r="CL149" s="284"/>
      <c r="CM149" s="284"/>
      <c r="CN149" s="284"/>
      <c r="CO149" s="284"/>
      <c r="CP149" s="284"/>
      <c r="CQ149" s="284"/>
      <c r="CR149" s="284"/>
      <c r="CS149" s="284"/>
      <c r="CT149" s="284"/>
      <c r="CU149" s="284"/>
      <c r="CV149" s="284"/>
      <c r="CW149" s="284"/>
      <c r="CX149" s="284"/>
      <c r="CY149" s="284"/>
      <c r="CZ149" s="284"/>
      <c r="DA149" s="284"/>
      <c r="DB149" s="177"/>
      <c r="DC149" s="177"/>
      <c r="DD149" s="177"/>
      <c r="DE149" s="177"/>
      <c r="DF149" s="177"/>
      <c r="DG149" s="177"/>
    </row>
    <row r="150" spans="1:111" s="189" customFormat="1" ht="15" customHeight="1" thickBot="1">
      <c r="A150" s="284"/>
      <c r="B150" s="190"/>
      <c r="C150" s="195"/>
      <c r="D150" s="195"/>
      <c r="E150" s="196">
        <v>11</v>
      </c>
      <c r="F150" s="248" t="s">
        <v>88</v>
      </c>
      <c r="G150" s="249"/>
      <c r="H150" s="250"/>
      <c r="I150" s="250"/>
      <c r="J150" s="251"/>
      <c r="K150" s="251"/>
      <c r="L150" s="251"/>
      <c r="M150" s="251"/>
      <c r="N150" s="251"/>
      <c r="O150" s="251"/>
      <c r="P150" s="348">
        <f>(Z128/11)</f>
        <v>7.3636363636363633</v>
      </c>
      <c r="Q150" s="349"/>
      <c r="R150" s="193"/>
      <c r="S150" s="193"/>
      <c r="T150" s="193"/>
      <c r="U150" s="198">
        <v>11</v>
      </c>
      <c r="V150" s="248" t="s">
        <v>89</v>
      </c>
      <c r="W150" s="249"/>
      <c r="X150" s="250"/>
      <c r="Y150" s="250"/>
      <c r="Z150" s="251"/>
      <c r="AA150" s="251"/>
      <c r="AB150" s="251"/>
      <c r="AC150" s="251"/>
      <c r="AD150" s="251"/>
      <c r="AE150" s="252"/>
      <c r="AF150" s="340">
        <v>6.82</v>
      </c>
      <c r="AG150" s="341"/>
      <c r="AH150" s="193"/>
      <c r="AI150" s="193"/>
      <c r="AJ150" s="193"/>
      <c r="AK150" s="193"/>
      <c r="AL150" s="193"/>
      <c r="AM150" s="193"/>
      <c r="AN150" s="193"/>
      <c r="AO150" s="193"/>
      <c r="AP150" s="193"/>
      <c r="AQ150" s="193"/>
      <c r="AR150" s="245"/>
      <c r="AS150" s="246"/>
      <c r="AT150" s="177"/>
      <c r="AU150" s="178"/>
      <c r="AV150" s="192"/>
      <c r="AW150" s="284"/>
      <c r="AX150" s="284"/>
      <c r="AY150" s="284"/>
      <c r="AZ150" s="284"/>
      <c r="BA150" s="284"/>
      <c r="BB150" s="284"/>
      <c r="BC150" s="284"/>
      <c r="BD150" s="177"/>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77"/>
      <c r="CH150" s="177"/>
      <c r="CI150" s="177"/>
      <c r="CJ150" s="177"/>
      <c r="CK150" s="177"/>
      <c r="CL150" s="284"/>
      <c r="CM150" s="284"/>
      <c r="CN150" s="284"/>
      <c r="CO150" s="284"/>
      <c r="CP150" s="284"/>
      <c r="CQ150" s="284"/>
      <c r="CR150" s="284"/>
      <c r="CS150" s="284"/>
      <c r="CT150" s="284"/>
      <c r="CU150" s="284"/>
      <c r="CV150" s="284"/>
      <c r="CW150" s="284"/>
      <c r="CX150" s="284"/>
      <c r="CY150" s="284"/>
      <c r="CZ150" s="284"/>
      <c r="DA150" s="284"/>
      <c r="DB150" s="177"/>
      <c r="DC150" s="177"/>
      <c r="DD150" s="177"/>
      <c r="DE150" s="177"/>
      <c r="DF150" s="177"/>
      <c r="DG150" s="177"/>
    </row>
    <row r="151" spans="1:111" s="189" customFormat="1" ht="15" customHeight="1" thickBot="1">
      <c r="A151" s="284"/>
      <c r="B151" s="190"/>
      <c r="C151" s="195"/>
      <c r="D151" s="195"/>
      <c r="E151" s="196">
        <v>12</v>
      </c>
      <c r="F151" s="248" t="s">
        <v>89</v>
      </c>
      <c r="G151" s="249"/>
      <c r="H151" s="250"/>
      <c r="I151" s="250"/>
      <c r="J151" s="251"/>
      <c r="K151" s="251"/>
      <c r="L151" s="251"/>
      <c r="M151" s="251"/>
      <c r="N151" s="251"/>
      <c r="O151" s="251"/>
      <c r="P151" s="340">
        <f>(AA128/11)</f>
        <v>6.8181818181818183</v>
      </c>
      <c r="Q151" s="341"/>
      <c r="R151" s="193"/>
      <c r="S151" s="193"/>
      <c r="T151" s="193"/>
      <c r="U151" s="198">
        <v>12</v>
      </c>
      <c r="V151" s="212" t="s">
        <v>81</v>
      </c>
      <c r="W151" s="213"/>
      <c r="X151" s="214"/>
      <c r="Y151" s="214"/>
      <c r="Z151" s="215"/>
      <c r="AA151" s="215"/>
      <c r="AB151" s="215"/>
      <c r="AC151" s="215"/>
      <c r="AD151" s="215"/>
      <c r="AE151" s="253"/>
      <c r="AF151" s="340">
        <v>6.73</v>
      </c>
      <c r="AG151" s="341"/>
      <c r="AH151" s="193"/>
      <c r="AI151" s="193"/>
      <c r="AJ151" s="193"/>
      <c r="AK151" s="193"/>
      <c r="AL151" s="193"/>
      <c r="AM151" s="193"/>
      <c r="AN151" s="193"/>
      <c r="AO151" s="193"/>
      <c r="AP151" s="193"/>
      <c r="AQ151" s="193"/>
      <c r="AR151" s="245"/>
      <c r="AS151" s="246"/>
      <c r="AT151" s="177"/>
      <c r="AU151" s="178"/>
      <c r="AV151" s="192"/>
      <c r="AW151" s="284"/>
      <c r="AX151" s="284"/>
      <c r="AY151" s="284"/>
      <c r="AZ151" s="284"/>
      <c r="BA151" s="284"/>
      <c r="BB151" s="284"/>
      <c r="BC151" s="284"/>
      <c r="BD151" s="177"/>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77"/>
      <c r="CH151" s="177"/>
      <c r="CI151" s="177"/>
      <c r="CJ151" s="177"/>
      <c r="CK151" s="177"/>
      <c r="CL151" s="284"/>
      <c r="CM151" s="284"/>
      <c r="CN151" s="284"/>
      <c r="CO151" s="284"/>
      <c r="CP151" s="284"/>
      <c r="CQ151" s="284"/>
      <c r="CR151" s="284"/>
      <c r="CS151" s="284"/>
      <c r="CT151" s="284"/>
      <c r="CU151" s="284"/>
      <c r="CV151" s="284"/>
      <c r="CW151" s="284"/>
      <c r="CX151" s="284"/>
      <c r="CY151" s="284"/>
      <c r="CZ151" s="284"/>
      <c r="DA151" s="284"/>
      <c r="DB151" s="177"/>
      <c r="DC151" s="177"/>
      <c r="DD151" s="177"/>
      <c r="DE151" s="177"/>
      <c r="DF151" s="177"/>
      <c r="DG151" s="177"/>
    </row>
    <row r="152" spans="1:111" s="189" customFormat="1" ht="15" customHeight="1" thickBot="1">
      <c r="A152" s="284"/>
      <c r="B152" s="190"/>
      <c r="C152" s="195"/>
      <c r="D152" s="195"/>
      <c r="E152" s="196">
        <v>13</v>
      </c>
      <c r="F152" s="216" t="s">
        <v>90</v>
      </c>
      <c r="G152" s="217"/>
      <c r="H152" s="218"/>
      <c r="I152" s="218"/>
      <c r="J152" s="219"/>
      <c r="K152" s="219"/>
      <c r="L152" s="219"/>
      <c r="M152" s="219"/>
      <c r="N152" s="219"/>
      <c r="O152" s="219"/>
      <c r="P152" s="344">
        <f>(AB128/11)</f>
        <v>8.1818181818181817</v>
      </c>
      <c r="Q152" s="345"/>
      <c r="R152" s="193"/>
      <c r="S152" s="193"/>
      <c r="T152" s="193"/>
      <c r="U152" s="198">
        <v>13</v>
      </c>
      <c r="V152" s="221" t="s">
        <v>92</v>
      </c>
      <c r="W152" s="222"/>
      <c r="X152" s="223"/>
      <c r="Y152" s="223"/>
      <c r="Z152" s="224"/>
      <c r="AA152" s="224"/>
      <c r="AB152" s="224"/>
      <c r="AC152" s="224"/>
      <c r="AD152" s="224"/>
      <c r="AE152" s="225"/>
      <c r="AF152" s="340">
        <v>6.64</v>
      </c>
      <c r="AG152" s="341"/>
      <c r="AH152" s="193"/>
      <c r="AI152" s="193"/>
      <c r="AJ152" s="193"/>
      <c r="AK152" s="193"/>
      <c r="AL152" s="193"/>
      <c r="AM152" s="193"/>
      <c r="AN152" s="193"/>
      <c r="AO152" s="193"/>
      <c r="AP152" s="193"/>
      <c r="AQ152" s="193"/>
      <c r="AR152" s="193"/>
      <c r="AS152" s="193"/>
      <c r="AT152" s="192"/>
      <c r="AU152" s="194"/>
      <c r="AV152" s="192"/>
      <c r="AW152" s="284"/>
      <c r="AX152" s="284"/>
      <c r="AY152" s="284"/>
      <c r="AZ152" s="284"/>
      <c r="BA152" s="284"/>
      <c r="BB152" s="284"/>
      <c r="BC152" s="284"/>
      <c r="BD152" s="177"/>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77"/>
      <c r="CH152" s="177"/>
      <c r="CI152" s="177"/>
      <c r="CJ152" s="177"/>
      <c r="CK152" s="177"/>
      <c r="CL152" s="284"/>
      <c r="CM152" s="284"/>
      <c r="CN152" s="284"/>
      <c r="CO152" s="284"/>
      <c r="CP152" s="284"/>
      <c r="CQ152" s="284"/>
      <c r="CR152" s="284"/>
      <c r="CS152" s="284"/>
      <c r="CT152" s="284"/>
      <c r="CU152" s="284"/>
      <c r="CV152" s="284"/>
      <c r="CW152" s="284"/>
      <c r="CX152" s="284"/>
      <c r="CY152" s="284"/>
      <c r="CZ152" s="284"/>
      <c r="DA152" s="284"/>
      <c r="DB152" s="177"/>
      <c r="DC152" s="177"/>
      <c r="DD152" s="177"/>
      <c r="DE152" s="177"/>
      <c r="DF152" s="177"/>
      <c r="DG152" s="177"/>
    </row>
    <row r="153" spans="1:111" s="189" customFormat="1" ht="15" customHeight="1" thickBot="1">
      <c r="A153" s="284"/>
      <c r="B153" s="190"/>
      <c r="C153" s="195"/>
      <c r="D153" s="195"/>
      <c r="E153" s="196">
        <v>14</v>
      </c>
      <c r="F153" s="221" t="s">
        <v>91</v>
      </c>
      <c r="G153" s="222"/>
      <c r="H153" s="223"/>
      <c r="I153" s="223"/>
      <c r="J153" s="224"/>
      <c r="K153" s="224"/>
      <c r="L153" s="224"/>
      <c r="M153" s="224"/>
      <c r="N153" s="224"/>
      <c r="O153" s="224"/>
      <c r="P153" s="344">
        <f>(AC128/11)</f>
        <v>8</v>
      </c>
      <c r="Q153" s="345"/>
      <c r="R153" s="193"/>
      <c r="S153" s="193"/>
      <c r="T153" s="193"/>
      <c r="U153" s="198">
        <v>14</v>
      </c>
      <c r="V153" s="254" t="s">
        <v>102</v>
      </c>
      <c r="W153" s="255"/>
      <c r="X153" s="256"/>
      <c r="Y153" s="256"/>
      <c r="Z153" s="257"/>
      <c r="AA153" s="257"/>
      <c r="AB153" s="257"/>
      <c r="AC153" s="257"/>
      <c r="AD153" s="257"/>
      <c r="AE153" s="258"/>
      <c r="AF153" s="340">
        <v>6.59</v>
      </c>
      <c r="AG153" s="341"/>
      <c r="AH153" s="193"/>
      <c r="AI153" s="193"/>
      <c r="AJ153" s="193"/>
      <c r="AK153" s="193"/>
      <c r="AL153" s="193"/>
      <c r="AM153" s="193"/>
      <c r="AN153" s="193"/>
      <c r="AO153" s="193"/>
      <c r="AP153" s="193"/>
      <c r="AQ153" s="193"/>
      <c r="AR153" s="193"/>
      <c r="AS153" s="193"/>
      <c r="AT153" s="192"/>
      <c r="AU153" s="194"/>
      <c r="AV153" s="192"/>
      <c r="AW153" s="284"/>
      <c r="AX153" s="284"/>
      <c r="AY153" s="284"/>
      <c r="AZ153" s="284"/>
      <c r="BA153" s="284"/>
      <c r="BB153" s="284"/>
      <c r="BC153" s="284"/>
      <c r="BD153" s="177"/>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77"/>
      <c r="CH153" s="177"/>
      <c r="CI153" s="177"/>
      <c r="CJ153" s="177"/>
      <c r="CK153" s="177"/>
      <c r="CL153" s="284"/>
      <c r="CM153" s="284"/>
      <c r="CN153" s="284"/>
      <c r="CO153" s="284"/>
      <c r="CP153" s="284"/>
      <c r="CQ153" s="284"/>
      <c r="CR153" s="284"/>
      <c r="CS153" s="284"/>
      <c r="CT153" s="284"/>
      <c r="CU153" s="284"/>
      <c r="CV153" s="284"/>
      <c r="CW153" s="284"/>
      <c r="CX153" s="284"/>
      <c r="CY153" s="284"/>
      <c r="CZ153" s="284"/>
      <c r="DA153" s="284"/>
      <c r="DB153" s="177"/>
      <c r="DC153" s="177"/>
      <c r="DD153" s="177"/>
      <c r="DE153" s="177"/>
      <c r="DF153" s="177"/>
      <c r="DG153" s="177"/>
    </row>
    <row r="154" spans="1:111" s="189" customFormat="1" ht="15" customHeight="1" thickBot="1">
      <c r="A154" s="284"/>
      <c r="B154" s="190"/>
      <c r="C154" s="195"/>
      <c r="D154" s="195"/>
      <c r="E154" s="196">
        <v>15</v>
      </c>
      <c r="F154" s="221" t="s">
        <v>92</v>
      </c>
      <c r="G154" s="222"/>
      <c r="H154" s="223"/>
      <c r="I154" s="223"/>
      <c r="J154" s="224"/>
      <c r="K154" s="224"/>
      <c r="L154" s="224"/>
      <c r="M154" s="224"/>
      <c r="N154" s="224"/>
      <c r="O154" s="224"/>
      <c r="P154" s="340">
        <f>(AD128/11)</f>
        <v>6.6363636363636367</v>
      </c>
      <c r="Q154" s="341"/>
      <c r="R154" s="193"/>
      <c r="S154" s="193"/>
      <c r="T154" s="193"/>
      <c r="U154" s="198">
        <v>15</v>
      </c>
      <c r="V154" s="212" t="s">
        <v>80</v>
      </c>
      <c r="W154" s="213"/>
      <c r="X154" s="214"/>
      <c r="Y154" s="214"/>
      <c r="Z154" s="215"/>
      <c r="AA154" s="215"/>
      <c r="AB154" s="215"/>
      <c r="AC154" s="215"/>
      <c r="AD154" s="215"/>
      <c r="AE154" s="253"/>
      <c r="AF154" s="340">
        <v>6.36</v>
      </c>
      <c r="AG154" s="341"/>
      <c r="AH154" s="193"/>
      <c r="AI154" s="193"/>
      <c r="AJ154" s="193"/>
      <c r="AK154" s="193"/>
      <c r="AL154" s="193"/>
      <c r="AM154" s="193"/>
      <c r="AN154" s="193"/>
      <c r="AO154" s="193"/>
      <c r="AP154" s="193"/>
      <c r="AQ154" s="193"/>
      <c r="AR154" s="193"/>
      <c r="AS154" s="193"/>
      <c r="AT154" s="192"/>
      <c r="AU154" s="194"/>
      <c r="AV154" s="192"/>
      <c r="AW154" s="284"/>
      <c r="AX154" s="284"/>
      <c r="AY154" s="284"/>
      <c r="AZ154" s="284"/>
      <c r="BA154" s="284"/>
      <c r="BB154" s="284"/>
      <c r="BC154" s="284"/>
      <c r="BD154" s="177"/>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77"/>
      <c r="CH154" s="177"/>
      <c r="CI154" s="177"/>
      <c r="CJ154" s="177"/>
      <c r="CK154" s="177"/>
      <c r="CL154" s="284"/>
      <c r="CM154" s="284"/>
      <c r="CN154" s="284"/>
      <c r="CO154" s="284"/>
      <c r="CP154" s="284"/>
      <c r="CQ154" s="284"/>
      <c r="CR154" s="284"/>
      <c r="CS154" s="284"/>
      <c r="CT154" s="284"/>
      <c r="CU154" s="284"/>
      <c r="CV154" s="284"/>
      <c r="CW154" s="284"/>
      <c r="CX154" s="284"/>
      <c r="CY154" s="284"/>
      <c r="CZ154" s="284"/>
      <c r="DA154" s="284"/>
      <c r="DB154" s="177"/>
      <c r="DC154" s="177"/>
      <c r="DD154" s="177"/>
      <c r="DE154" s="177"/>
      <c r="DF154" s="177"/>
      <c r="DG154" s="177"/>
    </row>
    <row r="155" spans="1:111" s="189" customFormat="1" ht="15" customHeight="1" thickBot="1">
      <c r="A155" s="284"/>
      <c r="B155" s="190"/>
      <c r="C155" s="195"/>
      <c r="D155" s="195"/>
      <c r="E155" s="196">
        <v>16</v>
      </c>
      <c r="F155" s="221" t="s">
        <v>93</v>
      </c>
      <c r="G155" s="222"/>
      <c r="H155" s="223"/>
      <c r="I155" s="223"/>
      <c r="J155" s="224"/>
      <c r="K155" s="224"/>
      <c r="L155" s="224"/>
      <c r="M155" s="224"/>
      <c r="N155" s="224"/>
      <c r="O155" s="224"/>
      <c r="P155" s="344">
        <f>(AE128/11)</f>
        <v>8.0909090909090917</v>
      </c>
      <c r="Q155" s="345"/>
      <c r="R155" s="193"/>
      <c r="S155" s="193"/>
      <c r="T155" s="193"/>
      <c r="U155" s="198">
        <v>16</v>
      </c>
      <c r="V155" s="212" t="s">
        <v>85</v>
      </c>
      <c r="W155" s="213"/>
      <c r="X155" s="214"/>
      <c r="Y155" s="214"/>
      <c r="Z155" s="215"/>
      <c r="AA155" s="215"/>
      <c r="AB155" s="215"/>
      <c r="AC155" s="215"/>
      <c r="AD155" s="215"/>
      <c r="AE155" s="253"/>
      <c r="AF155" s="340">
        <v>6.36</v>
      </c>
      <c r="AG155" s="341"/>
      <c r="AH155" s="193"/>
      <c r="AI155" s="193"/>
      <c r="AJ155" s="193"/>
      <c r="AK155" s="193"/>
      <c r="AL155" s="193"/>
      <c r="AM155" s="193"/>
      <c r="AN155" s="193"/>
      <c r="AO155" s="193"/>
      <c r="AP155" s="193"/>
      <c r="AQ155" s="193"/>
      <c r="AR155" s="193"/>
      <c r="AS155" s="193"/>
      <c r="AT155" s="192"/>
      <c r="AU155" s="194"/>
      <c r="AV155" s="192"/>
      <c r="AW155" s="284"/>
      <c r="AX155" s="284"/>
      <c r="AY155" s="284"/>
      <c r="AZ155" s="284"/>
      <c r="BA155" s="284"/>
      <c r="BB155" s="284"/>
      <c r="BC155" s="284"/>
      <c r="BD155" s="177"/>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77"/>
      <c r="CH155" s="177"/>
      <c r="CI155" s="177"/>
      <c r="CJ155" s="177"/>
      <c r="CK155" s="177"/>
      <c r="CL155" s="284"/>
      <c r="CM155" s="284"/>
      <c r="CN155" s="284"/>
      <c r="CO155" s="284"/>
      <c r="CP155" s="284"/>
      <c r="CQ155" s="284"/>
      <c r="CR155" s="284"/>
      <c r="CS155" s="284"/>
      <c r="CT155" s="284"/>
      <c r="CU155" s="284"/>
      <c r="CV155" s="284"/>
      <c r="CW155" s="284"/>
      <c r="CX155" s="284"/>
      <c r="CY155" s="284"/>
      <c r="CZ155" s="284"/>
      <c r="DA155" s="284"/>
      <c r="DB155" s="177"/>
      <c r="DC155" s="177"/>
      <c r="DD155" s="177"/>
      <c r="DE155" s="177"/>
      <c r="DF155" s="177"/>
      <c r="DG155" s="177"/>
    </row>
    <row r="156" spans="1:111" s="189" customFormat="1" ht="15" customHeight="1" thickBot="1">
      <c r="A156" s="284"/>
      <c r="B156" s="190"/>
      <c r="C156" s="195"/>
      <c r="D156" s="195"/>
      <c r="E156" s="196">
        <v>17</v>
      </c>
      <c r="F156" s="259" t="s">
        <v>94</v>
      </c>
      <c r="G156" s="260"/>
      <c r="H156" s="261"/>
      <c r="I156" s="261"/>
      <c r="J156" s="262"/>
      <c r="K156" s="262"/>
      <c r="L156" s="262"/>
      <c r="M156" s="262"/>
      <c r="N156" s="262"/>
      <c r="O156" s="262"/>
      <c r="P156" s="340">
        <f>(AF128/11)</f>
        <v>6.3181818181818183</v>
      </c>
      <c r="Q156" s="341"/>
      <c r="R156" s="193"/>
      <c r="S156" s="193"/>
      <c r="T156" s="193"/>
      <c r="U156" s="263">
        <v>17</v>
      </c>
      <c r="V156" s="264" t="s">
        <v>104</v>
      </c>
      <c r="W156" s="265"/>
      <c r="X156" s="266"/>
      <c r="Y156" s="266"/>
      <c r="Z156" s="267"/>
      <c r="AA156" s="267"/>
      <c r="AB156" s="267"/>
      <c r="AC156" s="267"/>
      <c r="AD156" s="267"/>
      <c r="AE156" s="268"/>
      <c r="AF156" s="340">
        <v>6.36</v>
      </c>
      <c r="AG156" s="341"/>
      <c r="AH156" s="193"/>
      <c r="AI156" s="193"/>
      <c r="AJ156" s="193"/>
      <c r="AK156" s="193"/>
      <c r="AL156" s="193"/>
      <c r="AM156" s="193"/>
      <c r="AN156" s="193"/>
      <c r="AO156" s="193"/>
      <c r="AP156" s="193"/>
      <c r="AQ156" s="193"/>
      <c r="AR156" s="193"/>
      <c r="AS156" s="193"/>
      <c r="AT156" s="192"/>
      <c r="AU156" s="194"/>
      <c r="AV156" s="192"/>
      <c r="AW156" s="284"/>
      <c r="AX156" s="284"/>
      <c r="AY156" s="284"/>
      <c r="AZ156" s="284"/>
      <c r="BA156" s="284"/>
      <c r="BB156" s="284"/>
      <c r="BC156" s="284"/>
      <c r="BD156" s="177"/>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77"/>
      <c r="CH156" s="177"/>
      <c r="CI156" s="177"/>
      <c r="CJ156" s="177"/>
      <c r="CK156" s="177"/>
      <c r="CL156" s="284"/>
      <c r="CM156" s="284"/>
      <c r="CN156" s="284"/>
      <c r="CO156" s="284"/>
      <c r="CP156" s="284"/>
      <c r="CQ156" s="284"/>
      <c r="CR156" s="284"/>
      <c r="CS156" s="284"/>
      <c r="CT156" s="284"/>
      <c r="CU156" s="284"/>
      <c r="CV156" s="284"/>
      <c r="CW156" s="284"/>
      <c r="CX156" s="284"/>
      <c r="CY156" s="284"/>
      <c r="CZ156" s="284"/>
      <c r="DA156" s="284"/>
      <c r="DB156" s="177"/>
      <c r="DC156" s="177"/>
      <c r="DD156" s="177"/>
      <c r="DE156" s="177"/>
      <c r="DF156" s="177"/>
      <c r="DG156" s="177"/>
    </row>
    <row r="157" spans="1:111" s="189" customFormat="1" ht="15" customHeight="1" thickBot="1">
      <c r="A157" s="284"/>
      <c r="B157" s="190"/>
      <c r="C157" s="195"/>
      <c r="D157" s="195"/>
      <c r="E157" s="196">
        <v>18</v>
      </c>
      <c r="F157" s="230" t="s">
        <v>95</v>
      </c>
      <c r="G157" s="231"/>
      <c r="H157" s="232"/>
      <c r="I157" s="232"/>
      <c r="J157" s="233"/>
      <c r="K157" s="233"/>
      <c r="L157" s="233"/>
      <c r="M157" s="233"/>
      <c r="N157" s="233"/>
      <c r="O157" s="233"/>
      <c r="P157" s="348">
        <f>(AG128/11)</f>
        <v>7.6363636363636367</v>
      </c>
      <c r="Q157" s="349"/>
      <c r="R157" s="193"/>
      <c r="S157" s="193"/>
      <c r="T157" s="193"/>
      <c r="U157" s="198">
        <v>18</v>
      </c>
      <c r="V157" s="259" t="s">
        <v>94</v>
      </c>
      <c r="W157" s="260"/>
      <c r="X157" s="261"/>
      <c r="Y157" s="261"/>
      <c r="Z157" s="262"/>
      <c r="AA157" s="262"/>
      <c r="AB157" s="262"/>
      <c r="AC157" s="262"/>
      <c r="AD157" s="262"/>
      <c r="AE157" s="269"/>
      <c r="AF157" s="340">
        <v>6.32</v>
      </c>
      <c r="AG157" s="341"/>
      <c r="AH157" s="193"/>
      <c r="AI157" s="193"/>
      <c r="AJ157" s="193"/>
      <c r="AK157" s="193"/>
      <c r="AL157" s="193"/>
      <c r="AM157" s="193"/>
      <c r="AN157" s="193"/>
      <c r="AO157" s="193"/>
      <c r="AP157" s="193"/>
      <c r="AQ157" s="193"/>
      <c r="AR157" s="193"/>
      <c r="AS157" s="193"/>
      <c r="AT157" s="192"/>
      <c r="AU157" s="194"/>
      <c r="AV157" s="192"/>
      <c r="AW157" s="284"/>
      <c r="AX157" s="284"/>
      <c r="AY157" s="284"/>
      <c r="AZ157" s="284"/>
      <c r="BA157" s="284"/>
      <c r="BB157" s="284"/>
      <c r="BC157" s="284"/>
      <c r="BD157" s="177"/>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77"/>
      <c r="CH157" s="177"/>
      <c r="CI157" s="177"/>
      <c r="CJ157" s="177"/>
      <c r="CK157" s="177"/>
      <c r="CL157" s="284"/>
      <c r="CM157" s="284"/>
      <c r="CN157" s="284"/>
      <c r="CO157" s="284"/>
      <c r="CP157" s="284"/>
      <c r="CQ157" s="284"/>
      <c r="CR157" s="284"/>
      <c r="CS157" s="284"/>
      <c r="CT157" s="284"/>
      <c r="CU157" s="284"/>
      <c r="CV157" s="284"/>
      <c r="CW157" s="284"/>
      <c r="CX157" s="284"/>
      <c r="CY157" s="284"/>
      <c r="CZ157" s="284"/>
      <c r="DA157" s="284"/>
      <c r="DB157" s="177"/>
      <c r="DC157" s="177"/>
      <c r="DD157" s="177"/>
      <c r="DE157" s="177"/>
      <c r="DF157" s="177"/>
      <c r="DG157" s="177"/>
    </row>
    <row r="158" spans="1:111" s="189" customFormat="1" ht="15" customHeight="1" thickBot="1">
      <c r="A158" s="284"/>
      <c r="B158" s="190"/>
      <c r="C158" s="195"/>
      <c r="D158" s="195"/>
      <c r="E158" s="196">
        <v>19</v>
      </c>
      <c r="F158" s="230" t="s">
        <v>96</v>
      </c>
      <c r="G158" s="231"/>
      <c r="H158" s="232"/>
      <c r="I158" s="232"/>
      <c r="J158" s="233"/>
      <c r="K158" s="233"/>
      <c r="L158" s="233"/>
      <c r="M158" s="233"/>
      <c r="N158" s="233"/>
      <c r="O158" s="233"/>
      <c r="P158" s="346">
        <f>(AH128/11)</f>
        <v>5.3636363636363633</v>
      </c>
      <c r="Q158" s="347"/>
      <c r="R158" s="193"/>
      <c r="S158" s="193"/>
      <c r="T158" s="193"/>
      <c r="U158" s="198">
        <v>19</v>
      </c>
      <c r="V158" s="230" t="s">
        <v>97</v>
      </c>
      <c r="W158" s="231"/>
      <c r="X158" s="232"/>
      <c r="Y158" s="232"/>
      <c r="Z158" s="233"/>
      <c r="AA158" s="233"/>
      <c r="AB158" s="233"/>
      <c r="AC158" s="233"/>
      <c r="AD158" s="233"/>
      <c r="AE158" s="234"/>
      <c r="AF158" s="346">
        <v>5.86</v>
      </c>
      <c r="AG158" s="347"/>
      <c r="AH158" s="193"/>
      <c r="AI158" s="193"/>
      <c r="AJ158" s="193"/>
      <c r="AK158" s="193"/>
      <c r="AL158" s="193"/>
      <c r="AM158" s="193"/>
      <c r="AN158" s="193"/>
      <c r="AO158" s="193"/>
      <c r="AP158" s="193"/>
      <c r="AQ158" s="193"/>
      <c r="AR158" s="193"/>
      <c r="AS158" s="193"/>
      <c r="AT158" s="192"/>
      <c r="AU158" s="194"/>
      <c r="AV158" s="192"/>
      <c r="AW158" s="284"/>
      <c r="AX158" s="284"/>
      <c r="AY158" s="284"/>
      <c r="AZ158" s="284"/>
      <c r="BA158" s="284"/>
      <c r="BB158" s="284"/>
      <c r="BC158" s="284"/>
      <c r="BD158" s="177"/>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77"/>
      <c r="CH158" s="177"/>
      <c r="CI158" s="177"/>
      <c r="CJ158" s="177"/>
      <c r="CK158" s="177"/>
      <c r="CL158" s="284"/>
      <c r="CM158" s="284"/>
      <c r="CN158" s="284"/>
      <c r="CO158" s="284"/>
      <c r="CP158" s="284"/>
      <c r="CQ158" s="284"/>
      <c r="CR158" s="284"/>
      <c r="CS158" s="284"/>
      <c r="CT158" s="284"/>
      <c r="CU158" s="284"/>
      <c r="CV158" s="284"/>
      <c r="CW158" s="284"/>
      <c r="CX158" s="284"/>
      <c r="CY158" s="284"/>
      <c r="CZ158" s="284"/>
      <c r="DA158" s="284"/>
      <c r="DB158" s="177"/>
      <c r="DC158" s="177"/>
      <c r="DD158" s="177"/>
      <c r="DE158" s="177"/>
      <c r="DF158" s="177"/>
      <c r="DG158" s="177"/>
    </row>
    <row r="159" spans="1:111" s="189" customFormat="1" ht="15" customHeight="1" thickBot="1">
      <c r="A159" s="284"/>
      <c r="B159" s="190"/>
      <c r="C159" s="195"/>
      <c r="D159" s="195"/>
      <c r="E159" s="196">
        <v>20</v>
      </c>
      <c r="F159" s="230" t="s">
        <v>97</v>
      </c>
      <c r="G159" s="231"/>
      <c r="H159" s="232"/>
      <c r="I159" s="232"/>
      <c r="J159" s="233"/>
      <c r="K159" s="233"/>
      <c r="L159" s="233"/>
      <c r="M159" s="233"/>
      <c r="N159" s="233"/>
      <c r="O159" s="233"/>
      <c r="P159" s="346">
        <f>(AI128/11)</f>
        <v>5.8636363636363633</v>
      </c>
      <c r="Q159" s="347"/>
      <c r="R159" s="193"/>
      <c r="S159" s="193"/>
      <c r="T159" s="193"/>
      <c r="U159" s="198">
        <v>20</v>
      </c>
      <c r="V159" s="248" t="s">
        <v>87</v>
      </c>
      <c r="W159" s="249"/>
      <c r="X159" s="250"/>
      <c r="Y159" s="250"/>
      <c r="Z159" s="251"/>
      <c r="AA159" s="251"/>
      <c r="AB159" s="251"/>
      <c r="AC159" s="251"/>
      <c r="AD159" s="251"/>
      <c r="AE159" s="252"/>
      <c r="AF159" s="346">
        <v>5.85</v>
      </c>
      <c r="AG159" s="347"/>
      <c r="AH159" s="193"/>
      <c r="AI159" s="193"/>
      <c r="AJ159" s="193"/>
      <c r="AK159" s="193"/>
      <c r="AL159" s="193"/>
      <c r="AM159" s="193"/>
      <c r="AN159" s="193"/>
      <c r="AO159" s="193"/>
      <c r="AP159" s="193"/>
      <c r="AQ159" s="193"/>
      <c r="AR159" s="193"/>
      <c r="AS159" s="193"/>
      <c r="AT159" s="192"/>
      <c r="AU159" s="194"/>
      <c r="AV159" s="192"/>
      <c r="AW159" s="284"/>
      <c r="AX159" s="284"/>
      <c r="AY159" s="284"/>
      <c r="AZ159" s="284"/>
      <c r="BA159" s="284"/>
      <c r="BB159" s="284"/>
      <c r="BC159" s="284"/>
      <c r="BD159" s="177"/>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77"/>
      <c r="CH159" s="177"/>
      <c r="CI159" s="177"/>
      <c r="CJ159" s="177"/>
      <c r="CK159" s="177"/>
      <c r="CL159" s="284"/>
      <c r="CM159" s="284"/>
      <c r="CN159" s="284"/>
      <c r="CO159" s="284"/>
      <c r="CP159" s="284"/>
      <c r="CQ159" s="284"/>
      <c r="CR159" s="284"/>
      <c r="CS159" s="284"/>
      <c r="CT159" s="284"/>
      <c r="CU159" s="284"/>
      <c r="CV159" s="284"/>
      <c r="CW159" s="284"/>
      <c r="CX159" s="284"/>
      <c r="CY159" s="284"/>
      <c r="CZ159" s="284"/>
      <c r="DA159" s="284"/>
      <c r="DB159" s="177"/>
      <c r="DC159" s="177"/>
      <c r="DD159" s="177"/>
      <c r="DE159" s="177"/>
      <c r="DF159" s="177"/>
      <c r="DG159" s="177"/>
    </row>
    <row r="160" spans="1:111" s="189" customFormat="1" ht="15" customHeight="1" thickBot="1">
      <c r="A160" s="284"/>
      <c r="B160" s="190"/>
      <c r="C160" s="195"/>
      <c r="D160" s="195"/>
      <c r="E160" s="196">
        <v>21</v>
      </c>
      <c r="F160" s="230" t="s">
        <v>98</v>
      </c>
      <c r="G160" s="231"/>
      <c r="H160" s="232"/>
      <c r="I160" s="232"/>
      <c r="J160" s="233"/>
      <c r="K160" s="233"/>
      <c r="L160" s="233"/>
      <c r="M160" s="233"/>
      <c r="N160" s="233"/>
      <c r="O160" s="233"/>
      <c r="P160" s="348">
        <f>(AJ128/11)</f>
        <v>7.5909090909090908</v>
      </c>
      <c r="Q160" s="349"/>
      <c r="R160" s="193"/>
      <c r="S160" s="193"/>
      <c r="T160" s="193"/>
      <c r="U160" s="198">
        <v>21</v>
      </c>
      <c r="V160" s="212" t="s">
        <v>79</v>
      </c>
      <c r="W160" s="213"/>
      <c r="X160" s="214"/>
      <c r="Y160" s="214"/>
      <c r="Z160" s="215"/>
      <c r="AA160" s="215"/>
      <c r="AB160" s="215"/>
      <c r="AC160" s="215"/>
      <c r="AD160" s="215"/>
      <c r="AE160" s="253"/>
      <c r="AF160" s="346">
        <v>5.68</v>
      </c>
      <c r="AG160" s="347"/>
      <c r="AH160" s="193"/>
      <c r="AI160" s="193"/>
      <c r="AJ160" s="193"/>
      <c r="AK160" s="193"/>
      <c r="AL160" s="193"/>
      <c r="AM160" s="193"/>
      <c r="AN160" s="193"/>
      <c r="AO160" s="193"/>
      <c r="AP160" s="193"/>
      <c r="AQ160" s="193"/>
      <c r="AR160" s="193"/>
      <c r="AS160" s="193"/>
      <c r="AT160" s="192"/>
      <c r="AU160" s="194"/>
      <c r="AV160" s="192"/>
      <c r="AW160" s="284"/>
      <c r="AX160" s="284"/>
      <c r="AY160" s="284"/>
      <c r="AZ160" s="284"/>
      <c r="BA160" s="284"/>
      <c r="BB160" s="284"/>
      <c r="BC160" s="284"/>
      <c r="BD160" s="177"/>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77"/>
      <c r="CH160" s="177"/>
      <c r="CI160" s="177"/>
      <c r="CJ160" s="177"/>
      <c r="CK160" s="177"/>
      <c r="CL160" s="284"/>
      <c r="CM160" s="284"/>
      <c r="CN160" s="284"/>
      <c r="CO160" s="284"/>
      <c r="CP160" s="284"/>
      <c r="CQ160" s="284"/>
      <c r="CR160" s="284"/>
      <c r="CS160" s="284"/>
      <c r="CT160" s="284"/>
      <c r="CU160" s="284"/>
      <c r="CV160" s="284"/>
      <c r="CW160" s="284"/>
      <c r="CX160" s="284"/>
      <c r="CY160" s="284"/>
      <c r="CZ160" s="284"/>
      <c r="DA160" s="284"/>
      <c r="DB160" s="177"/>
      <c r="DC160" s="177"/>
      <c r="DD160" s="177"/>
      <c r="DE160" s="177"/>
      <c r="DF160" s="177"/>
      <c r="DG160" s="177"/>
    </row>
    <row r="161" spans="1:111" s="189" customFormat="1" ht="15" customHeight="1" thickBot="1">
      <c r="A161" s="284"/>
      <c r="B161" s="190"/>
      <c r="C161" s="195"/>
      <c r="D161" s="195"/>
      <c r="E161" s="196">
        <v>22</v>
      </c>
      <c r="F161" s="230" t="s">
        <v>99</v>
      </c>
      <c r="G161" s="231"/>
      <c r="H161" s="232"/>
      <c r="I161" s="232"/>
      <c r="J161" s="233"/>
      <c r="K161" s="233"/>
      <c r="L161" s="233"/>
      <c r="M161" s="233"/>
      <c r="N161" s="233"/>
      <c r="O161" s="233"/>
      <c r="P161" s="356" t="e">
        <f>(AK128/11)</f>
        <v>#DIV/0!</v>
      </c>
      <c r="Q161" s="357"/>
      <c r="R161" s="193"/>
      <c r="S161" s="193"/>
      <c r="T161" s="193"/>
      <c r="U161" s="198">
        <v>22</v>
      </c>
      <c r="V161" s="212" t="s">
        <v>83</v>
      </c>
      <c r="W161" s="213"/>
      <c r="X161" s="214"/>
      <c r="Y161" s="214"/>
      <c r="Z161" s="215"/>
      <c r="AA161" s="215"/>
      <c r="AB161" s="215"/>
      <c r="AC161" s="215"/>
      <c r="AD161" s="215"/>
      <c r="AE161" s="253"/>
      <c r="AF161" s="346">
        <v>5.68</v>
      </c>
      <c r="AG161" s="347"/>
      <c r="AH161" s="193"/>
      <c r="AI161" s="193"/>
      <c r="AJ161" s="193"/>
      <c r="AK161" s="193"/>
      <c r="AL161" s="193"/>
      <c r="AM161" s="193"/>
      <c r="AN161" s="193"/>
      <c r="AO161" s="193"/>
      <c r="AP161" s="193"/>
      <c r="AQ161" s="193"/>
      <c r="AR161" s="193"/>
      <c r="AS161" s="193"/>
      <c r="AT161" s="192"/>
      <c r="AU161" s="194"/>
      <c r="AV161" s="192"/>
      <c r="AW161" s="284"/>
      <c r="AX161" s="284"/>
      <c r="AY161" s="284"/>
      <c r="AZ161" s="284"/>
      <c r="BA161" s="284"/>
      <c r="BB161" s="284"/>
      <c r="BC161" s="284"/>
      <c r="BD161" s="177"/>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188"/>
      <c r="CC161" s="188"/>
      <c r="CD161" s="188"/>
      <c r="CE161" s="188"/>
      <c r="CF161" s="188"/>
      <c r="CG161" s="177"/>
      <c r="CH161" s="177"/>
      <c r="CI161" s="177"/>
      <c r="CJ161" s="177"/>
      <c r="CK161" s="177"/>
      <c r="CL161" s="284"/>
      <c r="CM161" s="284"/>
      <c r="CN161" s="284"/>
      <c r="CO161" s="284"/>
      <c r="CP161" s="284"/>
      <c r="CQ161" s="284"/>
      <c r="CR161" s="284"/>
      <c r="CS161" s="284"/>
      <c r="CT161" s="284"/>
      <c r="CU161" s="284"/>
      <c r="CV161" s="284"/>
      <c r="CW161" s="284"/>
      <c r="CX161" s="284"/>
      <c r="CY161" s="284"/>
      <c r="CZ161" s="284"/>
      <c r="DA161" s="284"/>
      <c r="DB161" s="177"/>
      <c r="DC161" s="177"/>
      <c r="DD161" s="177"/>
      <c r="DE161" s="177"/>
      <c r="DF161" s="177"/>
      <c r="DG161" s="177"/>
    </row>
    <row r="162" spans="1:111" s="189" customFormat="1" ht="15" customHeight="1" thickBot="1">
      <c r="A162" s="284"/>
      <c r="B162" s="190"/>
      <c r="C162" s="195"/>
      <c r="D162" s="195"/>
      <c r="E162" s="196">
        <v>23</v>
      </c>
      <c r="F162" s="230" t="s">
        <v>100</v>
      </c>
      <c r="G162" s="231"/>
      <c r="H162" s="232"/>
      <c r="I162" s="232"/>
      <c r="J162" s="233"/>
      <c r="K162" s="233"/>
      <c r="L162" s="233"/>
      <c r="M162" s="233"/>
      <c r="N162" s="233"/>
      <c r="O162" s="233"/>
      <c r="P162" s="348">
        <f>(AL128/11)</f>
        <v>7.7727272727272725</v>
      </c>
      <c r="Q162" s="349"/>
      <c r="R162" s="193"/>
      <c r="S162" s="193"/>
      <c r="T162" s="193"/>
      <c r="U162" s="198">
        <v>23</v>
      </c>
      <c r="V162" s="230" t="s">
        <v>96</v>
      </c>
      <c r="W162" s="231"/>
      <c r="X162" s="232"/>
      <c r="Y162" s="232"/>
      <c r="Z162" s="233"/>
      <c r="AA162" s="233"/>
      <c r="AB162" s="233"/>
      <c r="AC162" s="233"/>
      <c r="AD162" s="233"/>
      <c r="AE162" s="234"/>
      <c r="AF162" s="346">
        <v>5.36</v>
      </c>
      <c r="AG162" s="347"/>
      <c r="AH162" s="193"/>
      <c r="AI162" s="193"/>
      <c r="AJ162" s="193"/>
      <c r="AK162" s="193"/>
      <c r="AL162" s="193"/>
      <c r="AM162" s="193"/>
      <c r="AN162" s="193"/>
      <c r="AO162" s="193"/>
      <c r="AP162" s="193"/>
      <c r="AQ162" s="193"/>
      <c r="AR162" s="193"/>
      <c r="AS162" s="193"/>
      <c r="AT162" s="192"/>
      <c r="AU162" s="192"/>
      <c r="AV162" s="192"/>
      <c r="AW162" s="284"/>
      <c r="AX162" s="284"/>
      <c r="AY162" s="284"/>
      <c r="AZ162" s="284"/>
      <c r="BA162" s="284"/>
      <c r="BB162" s="284"/>
      <c r="BC162" s="284"/>
      <c r="BD162" s="177"/>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77"/>
      <c r="CH162" s="177"/>
      <c r="CI162" s="177"/>
      <c r="CJ162" s="177"/>
      <c r="CK162" s="177"/>
      <c r="CL162" s="284"/>
      <c r="CM162" s="284"/>
      <c r="CN162" s="284"/>
      <c r="CO162" s="284"/>
      <c r="CP162" s="284"/>
      <c r="CQ162" s="284"/>
      <c r="CR162" s="284"/>
      <c r="CS162" s="284"/>
      <c r="CT162" s="284"/>
      <c r="CU162" s="284"/>
      <c r="CV162" s="284"/>
      <c r="CW162" s="284"/>
      <c r="CX162" s="284"/>
      <c r="CY162" s="284"/>
      <c r="CZ162" s="284"/>
      <c r="DA162" s="284"/>
      <c r="DB162" s="177"/>
      <c r="DC162" s="177"/>
      <c r="DD162" s="177"/>
      <c r="DE162" s="177"/>
      <c r="DF162" s="177"/>
      <c r="DG162" s="177"/>
    </row>
    <row r="163" spans="1:111" s="189" customFormat="1" ht="15" customHeight="1" thickBot="1">
      <c r="A163" s="284"/>
      <c r="B163" s="190"/>
      <c r="C163" s="195"/>
      <c r="D163" s="195"/>
      <c r="E163" s="196">
        <v>24</v>
      </c>
      <c r="F163" s="230" t="s">
        <v>101</v>
      </c>
      <c r="G163" s="231"/>
      <c r="H163" s="232"/>
      <c r="I163" s="232"/>
      <c r="J163" s="233"/>
      <c r="K163" s="233"/>
      <c r="L163" s="233"/>
      <c r="M163" s="233"/>
      <c r="N163" s="233"/>
      <c r="O163" s="233"/>
      <c r="P163" s="356" t="e">
        <f>(AM128/11)</f>
        <v>#DIV/0!</v>
      </c>
      <c r="Q163" s="357"/>
      <c r="R163" s="193"/>
      <c r="S163" s="193"/>
      <c r="T163" s="193"/>
      <c r="U163" s="198">
        <v>24</v>
      </c>
      <c r="V163" s="212" t="s">
        <v>82</v>
      </c>
      <c r="W163" s="213"/>
      <c r="X163" s="214"/>
      <c r="Y163" s="214"/>
      <c r="Z163" s="215"/>
      <c r="AA163" s="215"/>
      <c r="AB163" s="215"/>
      <c r="AC163" s="215"/>
      <c r="AD163" s="215"/>
      <c r="AE163" s="253"/>
      <c r="AF163" s="342">
        <v>4.82</v>
      </c>
      <c r="AG163" s="343"/>
      <c r="AH163" s="193"/>
      <c r="AI163" s="193"/>
      <c r="AJ163" s="193"/>
      <c r="AK163" s="193"/>
      <c r="AL163" s="193"/>
      <c r="AM163" s="193"/>
      <c r="AN163" s="193"/>
      <c r="AO163" s="193"/>
      <c r="AP163" s="193"/>
      <c r="AQ163" s="193"/>
      <c r="AR163" s="193"/>
      <c r="AS163" s="193"/>
      <c r="AT163" s="192"/>
      <c r="AU163" s="194"/>
      <c r="AV163" s="192"/>
      <c r="AW163" s="284"/>
      <c r="AX163" s="284"/>
      <c r="AY163" s="284"/>
      <c r="AZ163" s="284"/>
      <c r="BA163" s="284"/>
      <c r="BB163" s="284"/>
      <c r="BC163" s="284"/>
      <c r="BD163" s="177"/>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77"/>
      <c r="CH163" s="177"/>
      <c r="CI163" s="177"/>
      <c r="CJ163" s="177"/>
      <c r="CK163" s="177"/>
      <c r="CL163" s="284"/>
      <c r="CM163" s="284"/>
      <c r="CN163" s="284"/>
      <c r="CO163" s="284"/>
      <c r="CP163" s="284"/>
      <c r="CQ163" s="284"/>
      <c r="CR163" s="284"/>
      <c r="CS163" s="284"/>
      <c r="CT163" s="284"/>
      <c r="CU163" s="284"/>
      <c r="CV163" s="284"/>
      <c r="CW163" s="284"/>
      <c r="CX163" s="284"/>
      <c r="CY163" s="284"/>
      <c r="CZ163" s="284"/>
      <c r="DA163" s="284"/>
      <c r="DB163" s="177"/>
      <c r="DC163" s="177"/>
      <c r="DD163" s="177"/>
      <c r="DE163" s="177"/>
      <c r="DF163" s="177"/>
      <c r="DG163" s="177"/>
    </row>
    <row r="164" spans="1:111" ht="15" customHeight="1" thickBot="1">
      <c r="A164" s="284"/>
      <c r="B164" s="190"/>
      <c r="C164" s="190"/>
      <c r="D164" s="191"/>
      <c r="E164" s="196">
        <v>25</v>
      </c>
      <c r="F164" s="254" t="s">
        <v>102</v>
      </c>
      <c r="G164" s="255"/>
      <c r="H164" s="256"/>
      <c r="I164" s="256"/>
      <c r="J164" s="257"/>
      <c r="K164" s="257"/>
      <c r="L164" s="257"/>
      <c r="M164" s="257"/>
      <c r="N164" s="257"/>
      <c r="O164" s="257"/>
      <c r="P164" s="340">
        <f>(AN128/11)</f>
        <v>6.5909090909090908</v>
      </c>
      <c r="Q164" s="341"/>
      <c r="R164" s="193"/>
      <c r="S164" s="193"/>
      <c r="T164" s="193"/>
      <c r="U164" s="198">
        <v>25</v>
      </c>
      <c r="V164" s="254" t="s">
        <v>101</v>
      </c>
      <c r="W164" s="255"/>
      <c r="X164" s="256"/>
      <c r="Y164" s="256"/>
      <c r="Z164" s="257"/>
      <c r="AA164" s="257"/>
      <c r="AB164" s="257"/>
      <c r="AC164" s="257"/>
      <c r="AD164" s="257"/>
      <c r="AE164" s="258"/>
      <c r="AF164" s="342">
        <v>4.95</v>
      </c>
      <c r="AG164" s="343"/>
      <c r="AH164" s="193"/>
      <c r="AI164" s="193"/>
      <c r="AJ164" s="193"/>
      <c r="AK164" s="193"/>
      <c r="AL164" s="193"/>
      <c r="AM164" s="193"/>
      <c r="AN164" s="193"/>
      <c r="AO164" s="193"/>
      <c r="AP164" s="193"/>
      <c r="AQ164" s="193"/>
      <c r="AR164" s="193"/>
      <c r="AS164" s="193"/>
      <c r="AT164" s="192"/>
      <c r="AU164" s="194"/>
      <c r="AV164" s="192"/>
      <c r="AW164" s="284"/>
      <c r="AX164" s="284"/>
      <c r="AY164" s="284"/>
      <c r="AZ164" s="284"/>
      <c r="BA164" s="284"/>
      <c r="BB164" s="284"/>
      <c r="BC164" s="284"/>
    </row>
    <row r="165" spans="1:111" ht="15" customHeight="1" thickBot="1">
      <c r="A165" s="284"/>
      <c r="B165" s="190"/>
      <c r="C165" s="190"/>
      <c r="D165" s="191"/>
      <c r="E165" s="196">
        <v>26</v>
      </c>
      <c r="F165" s="254" t="s">
        <v>103</v>
      </c>
      <c r="G165" s="255"/>
      <c r="H165" s="256"/>
      <c r="I165" s="256"/>
      <c r="J165" s="257"/>
      <c r="K165" s="257"/>
      <c r="L165" s="257"/>
      <c r="M165" s="257"/>
      <c r="N165" s="257"/>
      <c r="O165" s="257"/>
      <c r="P165" s="344">
        <f>(AO128/11)</f>
        <v>8.454545454545455</v>
      </c>
      <c r="Q165" s="345"/>
      <c r="R165" s="193"/>
      <c r="S165" s="193"/>
      <c r="T165" s="193"/>
      <c r="U165" s="198">
        <v>26</v>
      </c>
      <c r="V165" s="298" t="s">
        <v>86</v>
      </c>
      <c r="W165" s="299"/>
      <c r="X165" s="300"/>
      <c r="Y165" s="300"/>
      <c r="Z165" s="301"/>
      <c r="AA165" s="301"/>
      <c r="AB165" s="301"/>
      <c r="AC165" s="301"/>
      <c r="AD165" s="301"/>
      <c r="AE165" s="302"/>
      <c r="AF165" s="358"/>
      <c r="AG165" s="359"/>
      <c r="AH165" s="193"/>
      <c r="AI165" s="193"/>
      <c r="AJ165" s="193"/>
      <c r="AK165" s="193"/>
      <c r="AL165" s="193"/>
      <c r="AM165" s="193"/>
      <c r="AN165" s="193"/>
      <c r="AO165" s="193"/>
      <c r="AP165" s="193"/>
      <c r="AQ165" s="193"/>
      <c r="AR165" s="193"/>
      <c r="AS165" s="193"/>
      <c r="AT165" s="192"/>
      <c r="AU165" s="194"/>
      <c r="AV165" s="192"/>
      <c r="AW165" s="284"/>
      <c r="AX165" s="284"/>
      <c r="AY165" s="284"/>
      <c r="AZ165" s="284"/>
      <c r="BA165" s="284"/>
      <c r="BB165" s="284"/>
      <c r="BC165" s="284"/>
    </row>
    <row r="166" spans="1:111" ht="15" customHeight="1" thickBot="1">
      <c r="A166" s="284"/>
      <c r="B166" s="190"/>
      <c r="C166" s="190"/>
      <c r="D166" s="191"/>
      <c r="E166" s="196">
        <v>27</v>
      </c>
      <c r="F166" s="254" t="s">
        <v>101</v>
      </c>
      <c r="G166" s="255"/>
      <c r="H166" s="256"/>
      <c r="I166" s="256"/>
      <c r="J166" s="257"/>
      <c r="K166" s="257"/>
      <c r="L166" s="257"/>
      <c r="M166" s="257"/>
      <c r="N166" s="257"/>
      <c r="O166" s="257"/>
      <c r="P166" s="342">
        <f>(AP128/11)</f>
        <v>4.9545454545454541</v>
      </c>
      <c r="Q166" s="343"/>
      <c r="R166" s="193"/>
      <c r="S166" s="193"/>
      <c r="T166" s="193"/>
      <c r="U166" s="198">
        <v>27</v>
      </c>
      <c r="V166" s="303" t="s">
        <v>99</v>
      </c>
      <c r="W166" s="304"/>
      <c r="X166" s="305"/>
      <c r="Y166" s="305"/>
      <c r="Z166" s="306"/>
      <c r="AA166" s="306"/>
      <c r="AB166" s="306"/>
      <c r="AC166" s="306"/>
      <c r="AD166" s="306"/>
      <c r="AE166" s="307"/>
      <c r="AF166" s="358"/>
      <c r="AG166" s="359"/>
      <c r="AH166" s="193"/>
      <c r="AI166" s="193"/>
      <c r="AJ166" s="193"/>
      <c r="AK166" s="193"/>
      <c r="AL166" s="193"/>
      <c r="AM166" s="193"/>
      <c r="AN166" s="193"/>
      <c r="AO166" s="193"/>
      <c r="AP166" s="193"/>
      <c r="AQ166" s="193"/>
      <c r="AR166" s="193"/>
      <c r="AS166" s="193"/>
      <c r="AT166" s="192"/>
      <c r="AU166" s="194"/>
      <c r="AV166" s="192"/>
      <c r="AW166" s="284"/>
      <c r="AX166" s="284"/>
      <c r="AY166" s="284"/>
      <c r="AZ166" s="284"/>
      <c r="BA166" s="284"/>
      <c r="BB166" s="284"/>
      <c r="BC166" s="284"/>
    </row>
    <row r="167" spans="1:111" ht="15" customHeight="1" thickBot="1">
      <c r="A167" s="284"/>
      <c r="B167" s="190"/>
      <c r="C167" s="190"/>
      <c r="D167" s="191"/>
      <c r="E167" s="196">
        <v>28</v>
      </c>
      <c r="F167" s="264" t="s">
        <v>104</v>
      </c>
      <c r="G167" s="265"/>
      <c r="H167" s="266"/>
      <c r="I167" s="266"/>
      <c r="J167" s="267"/>
      <c r="K167" s="267"/>
      <c r="L167" s="267"/>
      <c r="M167" s="267"/>
      <c r="N167" s="267"/>
      <c r="O167" s="267"/>
      <c r="P167" s="340">
        <f>(AQ128/11)</f>
        <v>6.3636363636363633</v>
      </c>
      <c r="Q167" s="341"/>
      <c r="R167" s="193"/>
      <c r="S167" s="193"/>
      <c r="T167" s="193"/>
      <c r="U167" s="198">
        <v>28</v>
      </c>
      <c r="V167" s="308" t="s">
        <v>101</v>
      </c>
      <c r="W167" s="309"/>
      <c r="X167" s="310"/>
      <c r="Y167" s="310"/>
      <c r="Z167" s="311"/>
      <c r="AA167" s="311"/>
      <c r="AB167" s="311"/>
      <c r="AC167" s="311"/>
      <c r="AD167" s="311"/>
      <c r="AE167" s="312"/>
      <c r="AF167" s="358"/>
      <c r="AG167" s="359"/>
      <c r="AH167" s="193"/>
      <c r="AI167" s="193"/>
      <c r="AJ167" s="193"/>
      <c r="AK167" s="193"/>
      <c r="AL167" s="193"/>
      <c r="AM167" s="193"/>
      <c r="AN167" s="193"/>
      <c r="AO167" s="193"/>
      <c r="AP167" s="193"/>
      <c r="AQ167" s="193"/>
      <c r="AR167" s="193"/>
      <c r="AS167" s="193"/>
      <c r="AT167" s="192"/>
      <c r="AU167" s="194"/>
      <c r="AV167" s="192"/>
      <c r="AW167" s="284"/>
      <c r="AX167" s="284"/>
      <c r="AY167" s="284"/>
      <c r="AZ167" s="284"/>
      <c r="BA167" s="284"/>
      <c r="BB167" s="284"/>
      <c r="BC167" s="284"/>
    </row>
    <row r="168" spans="1:111" ht="15" hidden="1" customHeight="1" thickBot="1">
      <c r="A168" s="284"/>
      <c r="B168" s="190"/>
      <c r="C168" s="190"/>
      <c r="D168" s="191"/>
      <c r="E168" s="196">
        <v>29</v>
      </c>
      <c r="F168" s="275"/>
      <c r="G168" s="276"/>
      <c r="H168" s="277"/>
      <c r="I168" s="277"/>
      <c r="J168" s="278"/>
      <c r="K168" s="278"/>
      <c r="L168" s="278"/>
      <c r="M168" s="278"/>
      <c r="N168" s="278"/>
      <c r="O168" s="278"/>
      <c r="P168" s="316" t="e">
        <f>(AR128/11)</f>
        <v>#DIV/0!</v>
      </c>
      <c r="Q168" s="317"/>
      <c r="R168" s="193"/>
      <c r="S168" s="193"/>
      <c r="T168" s="193"/>
      <c r="U168" s="193"/>
      <c r="V168" s="279">
        <v>29</v>
      </c>
      <c r="W168" s="280" t="s">
        <v>9</v>
      </c>
      <c r="X168" s="281"/>
      <c r="Y168" s="282"/>
      <c r="Z168" s="282"/>
      <c r="AA168" s="283"/>
      <c r="AB168" s="283"/>
      <c r="AC168" s="283"/>
      <c r="AD168" s="283"/>
      <c r="AE168" s="283"/>
      <c r="AF168" s="274"/>
      <c r="AG168" s="378">
        <v>16.55</v>
      </c>
      <c r="AH168" s="379"/>
      <c r="AI168" s="193"/>
      <c r="AJ168" s="193"/>
      <c r="AK168" s="193"/>
      <c r="AL168" s="193"/>
      <c r="AM168" s="193"/>
      <c r="AN168" s="193"/>
      <c r="AO168" s="193"/>
      <c r="AP168" s="193"/>
      <c r="AQ168" s="193"/>
      <c r="AR168" s="193"/>
      <c r="AS168" s="193"/>
      <c r="AT168" s="192"/>
      <c r="AU168" s="194"/>
      <c r="AV168" s="192"/>
      <c r="AW168" s="284"/>
      <c r="AX168" s="284"/>
      <c r="AY168" s="284"/>
      <c r="AZ168" s="284"/>
      <c r="BA168" s="284"/>
      <c r="BB168" s="284"/>
      <c r="BC168" s="284"/>
    </row>
    <row r="169" spans="1:111" ht="15" hidden="1" customHeight="1" thickBot="1">
      <c r="A169" s="284"/>
      <c r="B169" s="190"/>
      <c r="C169" s="190"/>
      <c r="D169" s="191"/>
      <c r="E169" s="196">
        <v>30</v>
      </c>
      <c r="F169" s="275"/>
      <c r="G169" s="276"/>
      <c r="H169" s="277"/>
      <c r="I169" s="277"/>
      <c r="J169" s="278"/>
      <c r="K169" s="278"/>
      <c r="L169" s="278"/>
      <c r="M169" s="278"/>
      <c r="N169" s="278"/>
      <c r="O169" s="278"/>
      <c r="P169" s="316" t="e">
        <f>(AS128/11)</f>
        <v>#DIV/0!</v>
      </c>
      <c r="Q169" s="317"/>
      <c r="R169" s="193"/>
      <c r="S169" s="193"/>
      <c r="T169" s="193"/>
      <c r="U169" s="193"/>
      <c r="V169" s="118">
        <v>30</v>
      </c>
      <c r="W169" s="270" t="s">
        <v>9</v>
      </c>
      <c r="X169" s="271"/>
      <c r="Y169" s="272"/>
      <c r="Z169" s="272"/>
      <c r="AA169" s="273"/>
      <c r="AB169" s="273"/>
      <c r="AC169" s="273"/>
      <c r="AD169" s="273"/>
      <c r="AE169" s="273"/>
      <c r="AF169" s="274"/>
      <c r="AG169" s="378">
        <v>17.55</v>
      </c>
      <c r="AH169" s="379"/>
      <c r="AI169" s="193"/>
      <c r="AJ169" s="193"/>
      <c r="AK169" s="193"/>
      <c r="AL169" s="193"/>
      <c r="AM169" s="193"/>
      <c r="AN169" s="193"/>
      <c r="AO169" s="193"/>
      <c r="AP169" s="193"/>
      <c r="AQ169" s="193"/>
      <c r="AR169" s="193"/>
      <c r="AS169" s="193"/>
      <c r="AT169" s="192"/>
      <c r="AU169" s="194"/>
      <c r="AV169" s="192"/>
      <c r="AW169" s="284"/>
      <c r="AX169" s="284"/>
      <c r="AY169" s="284"/>
      <c r="AZ169" s="284"/>
      <c r="BA169" s="284"/>
      <c r="BB169" s="284"/>
      <c r="BC169" s="284"/>
    </row>
    <row r="170" spans="1:111" ht="15" hidden="1" customHeight="1">
      <c r="A170" s="284"/>
      <c r="B170" s="190"/>
      <c r="C170" s="190"/>
      <c r="D170" s="191"/>
      <c r="E170" s="180"/>
      <c r="F170" s="181"/>
      <c r="G170" s="181"/>
      <c r="O170" s="50"/>
      <c r="P170" s="50"/>
      <c r="R170" s="193"/>
      <c r="S170" s="193"/>
      <c r="T170" s="193"/>
      <c r="U170" s="193"/>
      <c r="AI170" s="193"/>
      <c r="AJ170" s="193"/>
      <c r="AK170" s="193"/>
      <c r="AL170" s="193"/>
      <c r="AM170" s="193"/>
      <c r="AN170" s="193"/>
      <c r="AO170" s="193"/>
      <c r="AP170" s="193"/>
      <c r="AQ170" s="193"/>
      <c r="AR170" s="193"/>
      <c r="AS170" s="193"/>
      <c r="AT170" s="192"/>
      <c r="AU170" s="194"/>
      <c r="AV170" s="192"/>
      <c r="AW170" s="284"/>
      <c r="AX170" s="284"/>
      <c r="AY170" s="284"/>
      <c r="AZ170" s="284"/>
      <c r="BA170" s="284"/>
      <c r="BB170" s="284"/>
      <c r="BC170" s="284"/>
    </row>
    <row r="171" spans="1:111" ht="15" hidden="1" customHeight="1" thickBot="1">
      <c r="A171" s="284"/>
      <c r="B171" s="190"/>
      <c r="C171" s="190"/>
      <c r="D171" s="191"/>
      <c r="E171" s="180"/>
      <c r="F171" s="181"/>
      <c r="G171" s="181"/>
      <c r="O171" s="50"/>
      <c r="P171" s="50"/>
      <c r="R171" s="193"/>
      <c r="S171" s="193"/>
      <c r="T171" s="193"/>
      <c r="U171" s="193"/>
      <c r="AI171" s="193"/>
      <c r="AJ171" s="193"/>
      <c r="AK171" s="193"/>
      <c r="AL171" s="193"/>
      <c r="AM171" s="193"/>
      <c r="AN171" s="193"/>
      <c r="AO171" s="193"/>
      <c r="AP171" s="193"/>
      <c r="AQ171" s="193"/>
      <c r="AR171" s="193"/>
      <c r="AS171" s="193"/>
      <c r="AT171" s="192"/>
      <c r="AU171" s="194"/>
      <c r="AV171" s="192"/>
      <c r="AW171" s="284"/>
      <c r="AX171" s="284"/>
      <c r="AY171" s="284"/>
      <c r="AZ171" s="284"/>
      <c r="BA171" s="284"/>
      <c r="BB171" s="284"/>
      <c r="BC171" s="284"/>
    </row>
    <row r="172" spans="1:111" ht="15" hidden="1" customHeight="1" thickBot="1">
      <c r="A172" s="284"/>
      <c r="B172" s="190"/>
      <c r="C172" s="190"/>
      <c r="D172" s="191"/>
      <c r="E172" s="180"/>
      <c r="F172" s="181"/>
      <c r="G172" s="181"/>
      <c r="O172" s="50"/>
      <c r="P172" s="318">
        <f>SUM(P164:Q167,P162,P149:Q160,P140:Q147)</f>
        <v>168.63636363636365</v>
      </c>
      <c r="Q172" s="318"/>
      <c r="R172" s="193"/>
      <c r="S172" s="193"/>
      <c r="T172" s="193"/>
      <c r="U172" s="193"/>
      <c r="AI172" s="193"/>
      <c r="AJ172" s="193"/>
      <c r="AK172" s="193"/>
      <c r="AL172" s="193"/>
      <c r="AM172" s="193"/>
      <c r="AN172" s="193"/>
      <c r="AO172" s="193"/>
      <c r="AP172" s="193"/>
      <c r="AQ172" s="193"/>
      <c r="AR172" s="193"/>
      <c r="AS172" s="193"/>
      <c r="AT172" s="192"/>
      <c r="AU172" s="194"/>
      <c r="AV172" s="192"/>
      <c r="AW172" s="284"/>
      <c r="AX172" s="284"/>
      <c r="AY172" s="284"/>
      <c r="AZ172" s="284"/>
      <c r="BA172" s="284"/>
      <c r="BB172" s="284"/>
      <c r="BC172" s="284"/>
    </row>
    <row r="173" spans="1:111" ht="24" thickBot="1">
      <c r="A173" s="284"/>
      <c r="B173" s="190"/>
      <c r="C173" s="190"/>
      <c r="D173" s="191"/>
      <c r="E173" s="313" t="s">
        <v>69</v>
      </c>
      <c r="F173" s="314"/>
      <c r="G173" s="314"/>
      <c r="H173" s="314"/>
      <c r="I173" s="314"/>
      <c r="J173" s="314"/>
      <c r="K173" s="314"/>
      <c r="L173" s="314"/>
      <c r="M173" s="314"/>
      <c r="N173" s="314"/>
      <c r="O173" s="315"/>
      <c r="P173" s="319">
        <f>(P172/25)</f>
        <v>6.745454545454546</v>
      </c>
      <c r="Q173" s="320"/>
      <c r="R173" s="193"/>
      <c r="S173" s="193"/>
      <c r="T173" s="193"/>
      <c r="U173" s="375" t="s">
        <v>70</v>
      </c>
      <c r="V173" s="376"/>
      <c r="W173" s="376"/>
      <c r="X173" s="376"/>
      <c r="Y173" s="376"/>
      <c r="Z173" s="376"/>
      <c r="AA173" s="376"/>
      <c r="AB173" s="376"/>
      <c r="AC173" s="376"/>
      <c r="AD173" s="376"/>
      <c r="AE173" s="377"/>
      <c r="AF173" s="319">
        <f>(O128/11)</f>
        <v>4.6363636363636367</v>
      </c>
      <c r="AG173" s="320"/>
      <c r="AH173" s="193"/>
      <c r="AI173" s="193"/>
      <c r="AJ173" s="193"/>
      <c r="AK173" s="193"/>
      <c r="AL173" s="193"/>
      <c r="AM173" s="193"/>
      <c r="AN173" s="193"/>
      <c r="AO173" s="193"/>
      <c r="AP173" s="193"/>
      <c r="AQ173" s="193"/>
      <c r="AR173" s="193"/>
      <c r="AS173" s="193"/>
      <c r="AT173" s="192"/>
      <c r="AU173" s="194"/>
      <c r="AV173" s="192"/>
      <c r="AW173" s="284"/>
      <c r="AX173" s="284"/>
      <c r="AY173" s="284"/>
      <c r="AZ173" s="284"/>
      <c r="BA173" s="284"/>
      <c r="BB173" s="284"/>
      <c r="BC173" s="284"/>
    </row>
    <row r="174" spans="1:111">
      <c r="A174" s="284"/>
      <c r="B174" s="190"/>
      <c r="C174" s="190"/>
      <c r="D174" s="191"/>
      <c r="E174" s="191"/>
      <c r="F174" s="192"/>
      <c r="G174" s="192"/>
      <c r="H174" s="192"/>
      <c r="I174" s="192"/>
      <c r="J174" s="192"/>
      <c r="K174" s="192"/>
      <c r="L174" s="192"/>
      <c r="M174" s="192"/>
      <c r="N174" s="192"/>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2"/>
      <c r="AU174" s="194"/>
      <c r="AV174" s="192"/>
      <c r="AW174" s="284"/>
      <c r="AX174" s="284"/>
      <c r="AY174" s="284"/>
      <c r="AZ174" s="284"/>
      <c r="BA174" s="284"/>
      <c r="BB174" s="284"/>
      <c r="BC174" s="284"/>
    </row>
    <row r="175" spans="1:111">
      <c r="A175" s="284"/>
      <c r="B175" s="190"/>
      <c r="C175" s="190"/>
      <c r="D175" s="191"/>
      <c r="E175" s="191"/>
      <c r="F175" s="192"/>
      <c r="G175" s="192"/>
      <c r="H175" s="192"/>
      <c r="I175" s="192"/>
      <c r="J175" s="192"/>
      <c r="K175" s="192"/>
      <c r="L175" s="192"/>
      <c r="M175" s="192"/>
      <c r="N175" s="192"/>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2"/>
      <c r="AU175" s="194"/>
      <c r="AV175" s="192"/>
      <c r="AW175" s="284"/>
      <c r="AX175" s="284"/>
      <c r="AY175" s="284"/>
      <c r="AZ175" s="284"/>
      <c r="BA175" s="284"/>
      <c r="BB175" s="284"/>
      <c r="BC175" s="284"/>
    </row>
    <row r="176" spans="1:111">
      <c r="A176" s="284"/>
      <c r="B176" s="284"/>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row>
    <row r="177" spans="1:111">
      <c r="A177" s="284"/>
      <c r="B177" s="284"/>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row>
    <row r="178" spans="1:111">
      <c r="A178" s="284"/>
      <c r="B178" s="284"/>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row>
    <row r="179" spans="1:111" s="286" customFormat="1">
      <c r="A179" s="284"/>
      <c r="B179" s="284"/>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4"/>
      <c r="CH179" s="284"/>
      <c r="CI179" s="284"/>
      <c r="CJ179" s="284"/>
      <c r="CK179" s="284"/>
      <c r="CL179" s="284"/>
      <c r="CM179" s="284"/>
      <c r="CN179" s="284"/>
      <c r="CO179" s="284"/>
      <c r="CP179" s="284"/>
      <c r="CQ179" s="284"/>
      <c r="CR179" s="284"/>
      <c r="CS179" s="284"/>
      <c r="CT179" s="284"/>
      <c r="CU179" s="284"/>
      <c r="CV179" s="284"/>
      <c r="CW179" s="284"/>
      <c r="CX179" s="284"/>
      <c r="CY179" s="284"/>
      <c r="CZ179" s="284"/>
      <c r="DA179" s="284"/>
      <c r="DB179" s="284"/>
      <c r="DC179" s="284"/>
      <c r="DD179" s="284"/>
      <c r="DE179" s="284"/>
      <c r="DF179" s="284"/>
      <c r="DG179" s="284"/>
    </row>
    <row r="180" spans="1:111" s="286" customFormat="1">
      <c r="A180" s="284"/>
      <c r="B180" s="284"/>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c r="BZ180" s="285"/>
      <c r="CA180" s="285"/>
      <c r="CB180" s="285"/>
      <c r="CC180" s="285"/>
      <c r="CD180" s="285"/>
      <c r="CE180" s="285"/>
      <c r="CF180" s="285"/>
      <c r="CG180" s="284"/>
      <c r="CH180" s="284"/>
      <c r="CI180" s="284"/>
      <c r="CJ180" s="284"/>
      <c r="CK180" s="284"/>
      <c r="CL180" s="284"/>
      <c r="CM180" s="284"/>
      <c r="CN180" s="284"/>
      <c r="CO180" s="284"/>
      <c r="CP180" s="284"/>
      <c r="CQ180" s="284"/>
      <c r="CR180" s="284"/>
      <c r="CS180" s="284"/>
      <c r="CT180" s="284"/>
      <c r="CU180" s="284"/>
      <c r="CV180" s="284"/>
      <c r="CW180" s="284"/>
      <c r="CX180" s="284"/>
      <c r="CY180" s="284"/>
      <c r="CZ180" s="284"/>
      <c r="DA180" s="284"/>
      <c r="DB180" s="284"/>
      <c r="DC180" s="284"/>
      <c r="DD180" s="284"/>
      <c r="DE180" s="284"/>
      <c r="DF180" s="284"/>
      <c r="DG180" s="284"/>
    </row>
    <row r="181" spans="1:111" s="286" customFormat="1">
      <c r="A181" s="284"/>
      <c r="B181" s="287"/>
      <c r="C181" s="287"/>
      <c r="D181" s="288"/>
      <c r="E181" s="288"/>
      <c r="F181" s="284"/>
      <c r="G181" s="284"/>
      <c r="H181" s="284"/>
      <c r="I181" s="284"/>
      <c r="J181" s="284"/>
      <c r="K181" s="284"/>
      <c r="L181" s="284"/>
      <c r="M181" s="284"/>
      <c r="N181" s="284"/>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4"/>
      <c r="AU181" s="289"/>
      <c r="AV181" s="284"/>
      <c r="AW181" s="290"/>
      <c r="AX181" s="290"/>
      <c r="AY181" s="284"/>
      <c r="AZ181" s="284"/>
      <c r="BA181" s="284"/>
      <c r="BB181" s="284"/>
      <c r="BC181" s="284"/>
      <c r="BD181" s="284"/>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c r="CA181" s="285"/>
      <c r="CB181" s="285"/>
      <c r="CC181" s="285"/>
      <c r="CD181" s="285"/>
      <c r="CE181" s="285"/>
      <c r="CF181" s="285"/>
      <c r="CG181" s="284"/>
      <c r="CH181" s="284"/>
      <c r="CI181" s="284"/>
      <c r="CJ181" s="284"/>
      <c r="CK181" s="284"/>
      <c r="CL181" s="284"/>
      <c r="CM181" s="284"/>
      <c r="CN181" s="284"/>
      <c r="CO181" s="284"/>
      <c r="CP181" s="284"/>
      <c r="CQ181" s="284"/>
      <c r="CR181" s="284"/>
      <c r="CS181" s="284"/>
      <c r="CT181" s="284"/>
      <c r="CU181" s="284"/>
      <c r="CV181" s="284"/>
      <c r="CW181" s="284"/>
      <c r="CX181" s="284"/>
      <c r="CY181" s="284"/>
      <c r="CZ181" s="284"/>
      <c r="DA181" s="284"/>
      <c r="DB181" s="284"/>
      <c r="DC181" s="284"/>
      <c r="DD181" s="284"/>
      <c r="DE181" s="284"/>
      <c r="DF181" s="284"/>
      <c r="DG181" s="284"/>
    </row>
    <row r="182" spans="1:111" s="286" customFormat="1">
      <c r="A182" s="284"/>
      <c r="B182" s="287"/>
      <c r="C182" s="287"/>
      <c r="D182" s="288"/>
      <c r="E182" s="288"/>
      <c r="F182" s="284"/>
      <c r="G182" s="284"/>
      <c r="H182" s="284"/>
      <c r="I182" s="284"/>
      <c r="J182" s="284"/>
      <c r="K182" s="284"/>
      <c r="L182" s="284"/>
      <c r="M182" s="284"/>
      <c r="N182" s="284"/>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4"/>
      <c r="AU182" s="289"/>
      <c r="AV182" s="284"/>
      <c r="AW182" s="290"/>
      <c r="AX182" s="290"/>
      <c r="AY182" s="284"/>
      <c r="AZ182" s="284"/>
      <c r="BA182" s="284"/>
      <c r="BB182" s="284"/>
      <c r="BC182" s="284"/>
      <c r="BD182" s="284"/>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c r="CA182" s="285"/>
      <c r="CB182" s="285"/>
      <c r="CC182" s="285"/>
      <c r="CD182" s="285"/>
      <c r="CE182" s="285"/>
      <c r="CF182" s="285"/>
      <c r="CG182" s="284"/>
      <c r="CH182" s="284"/>
      <c r="CI182" s="284"/>
      <c r="CJ182" s="284"/>
      <c r="CK182" s="284"/>
      <c r="CL182" s="284"/>
      <c r="CM182" s="284"/>
      <c r="CN182" s="284"/>
      <c r="CO182" s="284"/>
      <c r="CP182" s="284"/>
      <c r="CQ182" s="284"/>
      <c r="CR182" s="284"/>
      <c r="CS182" s="284"/>
      <c r="CT182" s="284"/>
      <c r="CU182" s="284"/>
      <c r="CV182" s="284"/>
      <c r="CW182" s="284"/>
      <c r="CX182" s="284"/>
      <c r="CY182" s="284"/>
      <c r="CZ182" s="284"/>
      <c r="DA182" s="284"/>
      <c r="DB182" s="284"/>
      <c r="DC182" s="284"/>
      <c r="DD182" s="284"/>
      <c r="DE182" s="284"/>
      <c r="DF182" s="284"/>
      <c r="DG182" s="284"/>
    </row>
    <row r="183" spans="1:111" s="286" customFormat="1">
      <c r="A183" s="284"/>
      <c r="B183" s="287"/>
      <c r="C183" s="287"/>
      <c r="D183" s="288"/>
      <c r="E183" s="288"/>
      <c r="F183" s="284"/>
      <c r="G183" s="284"/>
      <c r="H183" s="284"/>
      <c r="I183" s="284"/>
      <c r="J183" s="284"/>
      <c r="K183" s="284"/>
      <c r="L183" s="284"/>
      <c r="M183" s="284"/>
      <c r="N183" s="284"/>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4"/>
      <c r="AU183" s="289"/>
      <c r="AV183" s="284"/>
      <c r="AW183" s="290"/>
      <c r="AX183" s="290"/>
      <c r="AY183" s="284"/>
      <c r="AZ183" s="284"/>
      <c r="BA183" s="284"/>
      <c r="BB183" s="284"/>
      <c r="BC183" s="284"/>
      <c r="BD183" s="284"/>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c r="BZ183" s="285"/>
      <c r="CA183" s="285"/>
      <c r="CB183" s="285"/>
      <c r="CC183" s="285"/>
      <c r="CD183" s="285"/>
      <c r="CE183" s="285"/>
      <c r="CF183" s="285"/>
      <c r="CG183" s="284"/>
      <c r="CH183" s="284"/>
      <c r="CI183" s="284"/>
      <c r="CJ183" s="284"/>
      <c r="CK183" s="284"/>
      <c r="CL183" s="284"/>
      <c r="CM183" s="284"/>
      <c r="CN183" s="284"/>
      <c r="CO183" s="284"/>
      <c r="CP183" s="284"/>
      <c r="CQ183" s="284"/>
      <c r="CR183" s="284"/>
      <c r="CS183" s="284"/>
      <c r="CT183" s="284"/>
      <c r="CU183" s="284"/>
      <c r="CV183" s="284"/>
      <c r="CW183" s="284"/>
      <c r="CX183" s="284"/>
      <c r="CY183" s="284"/>
      <c r="CZ183" s="284"/>
      <c r="DA183" s="284"/>
      <c r="DB183" s="284"/>
      <c r="DC183" s="284"/>
      <c r="DD183" s="284"/>
      <c r="DE183" s="284"/>
      <c r="DF183" s="284"/>
      <c r="DG183" s="284"/>
    </row>
    <row r="184" spans="1:111" s="286" customFormat="1">
      <c r="A184" s="284"/>
      <c r="B184" s="287"/>
      <c r="C184" s="287"/>
      <c r="D184" s="288"/>
      <c r="E184" s="288"/>
      <c r="F184" s="284"/>
      <c r="G184" s="284"/>
      <c r="H184" s="284"/>
      <c r="I184" s="284"/>
      <c r="J184" s="284"/>
      <c r="K184" s="284"/>
      <c r="L184" s="284"/>
      <c r="M184" s="284"/>
      <c r="N184" s="284"/>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4"/>
      <c r="AU184" s="289"/>
      <c r="AV184" s="284"/>
      <c r="AW184" s="290"/>
      <c r="AX184" s="290"/>
      <c r="AY184" s="284"/>
      <c r="AZ184" s="284"/>
      <c r="BA184" s="284"/>
      <c r="BB184" s="284"/>
      <c r="BC184" s="284"/>
      <c r="BD184" s="284"/>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c r="BZ184" s="285"/>
      <c r="CA184" s="285"/>
      <c r="CB184" s="285"/>
      <c r="CC184" s="285"/>
      <c r="CD184" s="285"/>
      <c r="CE184" s="285"/>
      <c r="CF184" s="285"/>
      <c r="CG184" s="284"/>
      <c r="CH184" s="284"/>
      <c r="CI184" s="284"/>
      <c r="CJ184" s="284"/>
      <c r="CK184" s="284"/>
      <c r="CL184" s="284"/>
      <c r="CM184" s="284"/>
      <c r="CN184" s="284"/>
      <c r="CO184" s="284"/>
      <c r="CP184" s="284"/>
      <c r="CQ184" s="284"/>
      <c r="CR184" s="284"/>
      <c r="CS184" s="284"/>
      <c r="CT184" s="284"/>
      <c r="CU184" s="284"/>
      <c r="CV184" s="284"/>
      <c r="CW184" s="284"/>
      <c r="CX184" s="284"/>
      <c r="CY184" s="284"/>
      <c r="CZ184" s="284"/>
      <c r="DA184" s="284"/>
      <c r="DB184" s="284"/>
      <c r="DC184" s="284"/>
      <c r="DD184" s="284"/>
      <c r="DE184" s="284"/>
      <c r="DF184" s="284"/>
      <c r="DG184" s="284"/>
    </row>
    <row r="185" spans="1:111" s="286" customFormat="1">
      <c r="A185" s="284"/>
      <c r="B185" s="287"/>
      <c r="C185" s="287"/>
      <c r="D185" s="288"/>
      <c r="E185" s="288"/>
      <c r="F185" s="284"/>
      <c r="G185" s="284"/>
      <c r="H185" s="284"/>
      <c r="I185" s="284"/>
      <c r="J185" s="284"/>
      <c r="K185" s="284"/>
      <c r="L185" s="284"/>
      <c r="M185" s="284"/>
      <c r="N185" s="284"/>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4"/>
      <c r="AU185" s="289"/>
      <c r="AV185" s="284"/>
      <c r="AW185" s="290"/>
      <c r="AX185" s="290"/>
      <c r="AY185" s="284"/>
      <c r="AZ185" s="284"/>
      <c r="BA185" s="284"/>
      <c r="BB185" s="284"/>
      <c r="BC185" s="284"/>
      <c r="BD185" s="284"/>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c r="BZ185" s="285"/>
      <c r="CA185" s="285"/>
      <c r="CB185" s="285"/>
      <c r="CC185" s="285"/>
      <c r="CD185" s="285"/>
      <c r="CE185" s="285"/>
      <c r="CF185" s="285"/>
      <c r="CG185" s="284"/>
      <c r="CH185" s="284"/>
      <c r="CI185" s="284"/>
      <c r="CJ185" s="284"/>
      <c r="CK185" s="284"/>
      <c r="CL185" s="284"/>
      <c r="CM185" s="284"/>
      <c r="CN185" s="284"/>
      <c r="CO185" s="284"/>
      <c r="CP185" s="284"/>
      <c r="CQ185" s="284"/>
      <c r="CR185" s="284"/>
      <c r="CS185" s="284"/>
      <c r="CT185" s="284"/>
      <c r="CU185" s="284"/>
      <c r="CV185" s="284"/>
      <c r="CW185" s="284"/>
      <c r="CX185" s="284"/>
      <c r="CY185" s="284"/>
      <c r="CZ185" s="284"/>
      <c r="DA185" s="284"/>
      <c r="DB185" s="284"/>
      <c r="DC185" s="284"/>
      <c r="DD185" s="284"/>
      <c r="DE185" s="284"/>
      <c r="DF185" s="284"/>
      <c r="DG185" s="284"/>
    </row>
    <row r="186" spans="1:111" s="286" customFormat="1">
      <c r="A186" s="284"/>
      <c r="B186" s="287"/>
      <c r="C186" s="287"/>
      <c r="D186" s="288"/>
      <c r="E186" s="288"/>
      <c r="F186" s="284"/>
      <c r="G186" s="284"/>
      <c r="H186" s="284"/>
      <c r="I186" s="284"/>
      <c r="J186" s="284"/>
      <c r="K186" s="284"/>
      <c r="L186" s="284"/>
      <c r="M186" s="284"/>
      <c r="N186" s="284"/>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4"/>
      <c r="AU186" s="289"/>
      <c r="AV186" s="284"/>
      <c r="AW186" s="290"/>
      <c r="AX186" s="290"/>
      <c r="AY186" s="284"/>
      <c r="AZ186" s="284"/>
      <c r="BA186" s="284"/>
      <c r="BB186" s="284"/>
      <c r="BC186" s="284"/>
      <c r="BD186" s="284"/>
      <c r="BE186" s="285"/>
      <c r="BF186" s="285"/>
      <c r="BG186" s="285"/>
      <c r="BH186" s="285"/>
      <c r="BI186" s="285"/>
      <c r="BJ186" s="285"/>
      <c r="BK186" s="285"/>
      <c r="BL186" s="285"/>
      <c r="BM186" s="285"/>
      <c r="BN186" s="285"/>
      <c r="BO186" s="285"/>
      <c r="BP186" s="285"/>
      <c r="BQ186" s="285"/>
      <c r="BR186" s="285"/>
      <c r="BS186" s="285"/>
      <c r="BT186" s="285"/>
      <c r="BU186" s="285"/>
      <c r="BV186" s="285"/>
      <c r="BW186" s="285"/>
      <c r="BX186" s="285"/>
      <c r="BY186" s="285"/>
      <c r="BZ186" s="285"/>
      <c r="CA186" s="285"/>
      <c r="CB186" s="285"/>
      <c r="CC186" s="285"/>
      <c r="CD186" s="285"/>
      <c r="CE186" s="285"/>
      <c r="CF186" s="285"/>
      <c r="CG186" s="284"/>
      <c r="CH186" s="284"/>
      <c r="CI186" s="284"/>
      <c r="CJ186" s="284"/>
      <c r="CK186" s="284"/>
      <c r="CL186" s="284"/>
      <c r="CM186" s="284"/>
      <c r="CN186" s="284"/>
      <c r="CO186" s="284"/>
      <c r="CP186" s="284"/>
      <c r="CQ186" s="284"/>
      <c r="CR186" s="284"/>
      <c r="CS186" s="284"/>
      <c r="CT186" s="284"/>
      <c r="CU186" s="284"/>
      <c r="CV186" s="284"/>
      <c r="CW186" s="284"/>
      <c r="CX186" s="284"/>
      <c r="CY186" s="284"/>
      <c r="CZ186" s="284"/>
      <c r="DA186" s="284"/>
      <c r="DB186" s="284"/>
      <c r="DC186" s="284"/>
      <c r="DD186" s="284"/>
      <c r="DE186" s="284"/>
      <c r="DF186" s="284"/>
      <c r="DG186" s="284"/>
    </row>
    <row r="187" spans="1:111" s="286" customFormat="1">
      <c r="A187" s="284"/>
      <c r="B187" s="287"/>
      <c r="C187" s="287"/>
      <c r="D187" s="288"/>
      <c r="E187" s="288"/>
      <c r="F187" s="284"/>
      <c r="G187" s="284"/>
      <c r="H187" s="284"/>
      <c r="I187" s="284"/>
      <c r="J187" s="284"/>
      <c r="K187" s="284"/>
      <c r="L187" s="284"/>
      <c r="M187" s="284"/>
      <c r="N187" s="284"/>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4"/>
      <c r="AU187" s="289"/>
      <c r="AV187" s="284"/>
      <c r="AW187" s="290"/>
      <c r="AX187" s="290"/>
      <c r="AY187" s="284"/>
      <c r="AZ187" s="284"/>
      <c r="BA187" s="284"/>
      <c r="BB187" s="284"/>
      <c r="BC187" s="284"/>
      <c r="BD187" s="284"/>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c r="BZ187" s="285"/>
      <c r="CA187" s="285"/>
      <c r="CB187" s="285"/>
      <c r="CC187" s="285"/>
      <c r="CD187" s="285"/>
      <c r="CE187" s="285"/>
      <c r="CF187" s="285"/>
      <c r="CG187" s="284"/>
      <c r="CH187" s="284"/>
      <c r="CI187" s="284"/>
      <c r="CJ187" s="284"/>
      <c r="CK187" s="284"/>
      <c r="CL187" s="284"/>
      <c r="CM187" s="284"/>
      <c r="CN187" s="284"/>
      <c r="CO187" s="284"/>
      <c r="CP187" s="284"/>
      <c r="CQ187" s="284"/>
      <c r="CR187" s="284"/>
      <c r="CS187" s="284"/>
      <c r="CT187" s="284"/>
      <c r="CU187" s="284"/>
      <c r="CV187" s="284"/>
      <c r="CW187" s="284"/>
      <c r="CX187" s="284"/>
      <c r="CY187" s="284"/>
      <c r="CZ187" s="284"/>
      <c r="DA187" s="284"/>
      <c r="DB187" s="284"/>
      <c r="DC187" s="284"/>
      <c r="DD187" s="284"/>
      <c r="DE187" s="284"/>
      <c r="DF187" s="284"/>
      <c r="DG187" s="284"/>
    </row>
    <row r="188" spans="1:111" s="286" customFormat="1">
      <c r="A188" s="284"/>
      <c r="B188" s="287"/>
      <c r="C188" s="287"/>
      <c r="D188" s="288"/>
      <c r="E188" s="288"/>
      <c r="F188" s="284"/>
      <c r="G188" s="284"/>
      <c r="H188" s="284"/>
      <c r="I188" s="284"/>
      <c r="J188" s="284"/>
      <c r="K188" s="284"/>
      <c r="L188" s="284"/>
      <c r="M188" s="284"/>
      <c r="N188" s="284"/>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4"/>
      <c r="AU188" s="289"/>
      <c r="AV188" s="284"/>
      <c r="AW188" s="290"/>
      <c r="AX188" s="290"/>
      <c r="AY188" s="284"/>
      <c r="AZ188" s="284"/>
      <c r="BA188" s="284"/>
      <c r="BB188" s="284"/>
      <c r="BC188" s="284"/>
      <c r="BD188" s="284"/>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c r="BZ188" s="285"/>
      <c r="CA188" s="285"/>
      <c r="CB188" s="285"/>
      <c r="CC188" s="285"/>
      <c r="CD188" s="285"/>
      <c r="CE188" s="285"/>
      <c r="CF188" s="285"/>
      <c r="CG188" s="284"/>
      <c r="CH188" s="284"/>
      <c r="CI188" s="284"/>
      <c r="CJ188" s="284"/>
      <c r="CK188" s="284"/>
      <c r="CL188" s="284"/>
      <c r="CM188" s="284"/>
      <c r="CN188" s="284"/>
      <c r="CO188" s="284"/>
      <c r="CP188" s="284"/>
      <c r="CQ188" s="284"/>
      <c r="CR188" s="284"/>
      <c r="CS188" s="284"/>
      <c r="CT188" s="284"/>
      <c r="CU188" s="284"/>
      <c r="CV188" s="284"/>
      <c r="CW188" s="284"/>
      <c r="CX188" s="284"/>
      <c r="CY188" s="284"/>
      <c r="CZ188" s="284"/>
      <c r="DA188" s="284"/>
      <c r="DB188" s="284"/>
      <c r="DC188" s="284"/>
      <c r="DD188" s="284"/>
      <c r="DE188" s="284"/>
      <c r="DF188" s="284"/>
      <c r="DG188" s="284"/>
    </row>
    <row r="189" spans="1:111" s="286" customFormat="1">
      <c r="A189" s="284"/>
      <c r="B189" s="287"/>
      <c r="C189" s="287"/>
      <c r="D189" s="288"/>
      <c r="E189" s="288"/>
      <c r="F189" s="284"/>
      <c r="G189" s="284"/>
      <c r="H189" s="284"/>
      <c r="I189" s="284"/>
      <c r="J189" s="284"/>
      <c r="K189" s="284"/>
      <c r="L189" s="284"/>
      <c r="M189" s="284"/>
      <c r="N189" s="284"/>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4"/>
      <c r="AU189" s="289"/>
      <c r="AV189" s="284"/>
      <c r="AW189" s="290"/>
      <c r="AX189" s="290"/>
      <c r="AY189" s="284"/>
      <c r="AZ189" s="284"/>
      <c r="BA189" s="284"/>
      <c r="BB189" s="284"/>
      <c r="BC189" s="284"/>
      <c r="BD189" s="284"/>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c r="BZ189" s="285"/>
      <c r="CA189" s="285"/>
      <c r="CB189" s="285"/>
      <c r="CC189" s="285"/>
      <c r="CD189" s="285"/>
      <c r="CE189" s="285"/>
      <c r="CF189" s="285"/>
      <c r="CG189" s="284"/>
      <c r="CH189" s="284"/>
      <c r="CI189" s="284"/>
      <c r="CJ189" s="284"/>
      <c r="CK189" s="284"/>
      <c r="CL189" s="284"/>
      <c r="CM189" s="284"/>
      <c r="CN189" s="284"/>
      <c r="CO189" s="284"/>
      <c r="CP189" s="284"/>
      <c r="CQ189" s="284"/>
      <c r="CR189" s="284"/>
      <c r="CS189" s="284"/>
      <c r="CT189" s="284"/>
      <c r="CU189" s="284"/>
      <c r="CV189" s="284"/>
      <c r="CW189" s="284"/>
      <c r="CX189" s="284"/>
      <c r="CY189" s="284"/>
      <c r="CZ189" s="284"/>
      <c r="DA189" s="284"/>
      <c r="DB189" s="284"/>
      <c r="DC189" s="284"/>
      <c r="DD189" s="284"/>
      <c r="DE189" s="284"/>
      <c r="DF189" s="284"/>
      <c r="DG189" s="284"/>
    </row>
    <row r="190" spans="1:111" s="286" customFormat="1">
      <c r="A190" s="284"/>
      <c r="B190" s="287"/>
      <c r="C190" s="287"/>
      <c r="D190" s="288"/>
      <c r="E190" s="288"/>
      <c r="F190" s="284"/>
      <c r="G190" s="284"/>
      <c r="H190" s="284"/>
      <c r="I190" s="284"/>
      <c r="J190" s="284"/>
      <c r="K190" s="284"/>
      <c r="L190" s="284"/>
      <c r="M190" s="284"/>
      <c r="N190" s="284"/>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4"/>
      <c r="AU190" s="289"/>
      <c r="AV190" s="284"/>
      <c r="AW190" s="290"/>
      <c r="AX190" s="290"/>
      <c r="AY190" s="284"/>
      <c r="AZ190" s="284"/>
      <c r="BA190" s="284"/>
      <c r="BB190" s="284"/>
      <c r="BC190" s="284"/>
      <c r="BD190" s="284"/>
      <c r="BE190" s="285"/>
      <c r="BF190" s="285"/>
      <c r="BG190" s="285"/>
      <c r="BH190" s="285"/>
      <c r="BI190" s="285"/>
      <c r="BJ190" s="285"/>
      <c r="BK190" s="285"/>
      <c r="BL190" s="285"/>
      <c r="BM190" s="285"/>
      <c r="BN190" s="285"/>
      <c r="BO190" s="285"/>
      <c r="BP190" s="285"/>
      <c r="BQ190" s="285"/>
      <c r="BR190" s="285"/>
      <c r="BS190" s="285"/>
      <c r="BT190" s="285"/>
      <c r="BU190" s="285"/>
      <c r="BV190" s="285"/>
      <c r="BW190" s="285"/>
      <c r="BX190" s="285"/>
      <c r="BY190" s="285"/>
      <c r="BZ190" s="285"/>
      <c r="CA190" s="285"/>
      <c r="CB190" s="285"/>
      <c r="CC190" s="285"/>
      <c r="CD190" s="285"/>
      <c r="CE190" s="285"/>
      <c r="CF190" s="285"/>
      <c r="CG190" s="284"/>
      <c r="CH190" s="284"/>
      <c r="CI190" s="284"/>
      <c r="CJ190" s="284"/>
      <c r="CK190" s="284"/>
      <c r="CL190" s="284"/>
      <c r="CM190" s="284"/>
      <c r="CN190" s="284"/>
      <c r="CO190" s="284"/>
      <c r="CP190" s="284"/>
      <c r="CQ190" s="284"/>
      <c r="CR190" s="284"/>
      <c r="CS190" s="284"/>
      <c r="CT190" s="284"/>
      <c r="CU190" s="284"/>
      <c r="CV190" s="284"/>
      <c r="CW190" s="284"/>
      <c r="CX190" s="284"/>
      <c r="CY190" s="284"/>
      <c r="CZ190" s="284"/>
      <c r="DA190" s="284"/>
      <c r="DB190" s="284"/>
      <c r="DC190" s="284"/>
      <c r="DD190" s="284"/>
      <c r="DE190" s="284"/>
      <c r="DF190" s="284"/>
      <c r="DG190" s="284"/>
    </row>
    <row r="191" spans="1:111" s="286" customFormat="1">
      <c r="A191" s="284"/>
      <c r="B191" s="287"/>
      <c r="C191" s="287"/>
      <c r="D191" s="288"/>
      <c r="E191" s="288"/>
      <c r="F191" s="284"/>
      <c r="G191" s="284"/>
      <c r="H191" s="284"/>
      <c r="I191" s="284"/>
      <c r="J191" s="284"/>
      <c r="K191" s="284"/>
      <c r="L191" s="284"/>
      <c r="M191" s="284"/>
      <c r="N191" s="284"/>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4"/>
      <c r="AU191" s="289"/>
      <c r="AV191" s="284"/>
      <c r="AW191" s="290"/>
      <c r="AX191" s="290"/>
      <c r="AY191" s="284"/>
      <c r="AZ191" s="284"/>
      <c r="BA191" s="284"/>
      <c r="BB191" s="284"/>
      <c r="BC191" s="284"/>
      <c r="BD191" s="284"/>
      <c r="BE191" s="285"/>
      <c r="BF191" s="285"/>
      <c r="BG191" s="285"/>
      <c r="BH191" s="285"/>
      <c r="BI191" s="285"/>
      <c r="BJ191" s="285"/>
      <c r="BK191" s="285"/>
      <c r="BL191" s="285"/>
      <c r="BM191" s="285"/>
      <c r="BN191" s="285"/>
      <c r="BO191" s="285"/>
      <c r="BP191" s="285"/>
      <c r="BQ191" s="285"/>
      <c r="BR191" s="285"/>
      <c r="BS191" s="285"/>
      <c r="BT191" s="285"/>
      <c r="BU191" s="285"/>
      <c r="BV191" s="285"/>
      <c r="BW191" s="285"/>
      <c r="BX191" s="285"/>
      <c r="BY191" s="285"/>
      <c r="BZ191" s="285"/>
      <c r="CA191" s="285"/>
      <c r="CB191" s="285"/>
      <c r="CC191" s="285"/>
      <c r="CD191" s="285"/>
      <c r="CE191" s="285"/>
      <c r="CF191" s="285"/>
      <c r="CG191" s="284"/>
      <c r="CH191" s="284"/>
      <c r="CI191" s="284"/>
      <c r="CJ191" s="284"/>
      <c r="CK191" s="284"/>
      <c r="CL191" s="284"/>
      <c r="CM191" s="284"/>
      <c r="CN191" s="284"/>
      <c r="CO191" s="284"/>
      <c r="CP191" s="284"/>
      <c r="CQ191" s="284"/>
      <c r="CR191" s="284"/>
      <c r="CS191" s="284"/>
      <c r="CT191" s="284"/>
      <c r="CU191" s="284"/>
      <c r="CV191" s="284"/>
      <c r="CW191" s="284"/>
      <c r="CX191" s="284"/>
      <c r="CY191" s="284"/>
      <c r="CZ191" s="284"/>
      <c r="DA191" s="284"/>
      <c r="DB191" s="284"/>
      <c r="DC191" s="284"/>
      <c r="DD191" s="284"/>
      <c r="DE191" s="284"/>
      <c r="DF191" s="284"/>
      <c r="DG191" s="284"/>
    </row>
    <row r="192" spans="1:111" s="286" customFormat="1">
      <c r="A192" s="284"/>
      <c r="B192" s="287"/>
      <c r="C192" s="287"/>
      <c r="D192" s="288"/>
      <c r="E192" s="288"/>
      <c r="F192" s="284"/>
      <c r="G192" s="284"/>
      <c r="H192" s="284"/>
      <c r="I192" s="284"/>
      <c r="J192" s="284"/>
      <c r="K192" s="284"/>
      <c r="L192" s="284"/>
      <c r="M192" s="284"/>
      <c r="N192" s="284"/>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4"/>
      <c r="AU192" s="289"/>
      <c r="AV192" s="284"/>
      <c r="AW192" s="290"/>
      <c r="AX192" s="290"/>
      <c r="AY192" s="284"/>
      <c r="AZ192" s="284"/>
      <c r="BA192" s="284"/>
      <c r="BB192" s="284"/>
      <c r="BC192" s="284"/>
      <c r="BD192" s="284"/>
      <c r="BE192" s="285"/>
      <c r="BF192" s="285"/>
      <c r="BG192" s="285"/>
      <c r="BH192" s="285"/>
      <c r="BI192" s="285"/>
      <c r="BJ192" s="285"/>
      <c r="BK192" s="285"/>
      <c r="BL192" s="285"/>
      <c r="BM192" s="285"/>
      <c r="BN192" s="285"/>
      <c r="BO192" s="285"/>
      <c r="BP192" s="285"/>
      <c r="BQ192" s="285"/>
      <c r="BR192" s="285"/>
      <c r="BS192" s="285"/>
      <c r="BT192" s="285"/>
      <c r="BU192" s="285"/>
      <c r="BV192" s="285"/>
      <c r="BW192" s="285"/>
      <c r="BX192" s="285"/>
      <c r="BY192" s="285"/>
      <c r="BZ192" s="285"/>
      <c r="CA192" s="285"/>
      <c r="CB192" s="285"/>
      <c r="CC192" s="285"/>
      <c r="CD192" s="285"/>
      <c r="CE192" s="285"/>
      <c r="CF192" s="285"/>
      <c r="CG192" s="284"/>
      <c r="CH192" s="284"/>
      <c r="CI192" s="284"/>
      <c r="CJ192" s="284"/>
      <c r="CK192" s="284"/>
      <c r="CL192" s="284"/>
      <c r="CM192" s="284"/>
      <c r="CN192" s="284"/>
      <c r="CO192" s="284"/>
      <c r="CP192" s="284"/>
      <c r="CQ192" s="284"/>
      <c r="CR192" s="284"/>
      <c r="CS192" s="284"/>
      <c r="CT192" s="284"/>
      <c r="CU192" s="284"/>
      <c r="CV192" s="284"/>
      <c r="CW192" s="284"/>
      <c r="CX192" s="284"/>
      <c r="CY192" s="284"/>
      <c r="CZ192" s="284"/>
      <c r="DA192" s="284"/>
      <c r="DB192" s="284"/>
      <c r="DC192" s="284"/>
      <c r="DD192" s="284"/>
      <c r="DE192" s="284"/>
      <c r="DF192" s="284"/>
      <c r="DG192" s="284"/>
    </row>
    <row r="193" spans="1:111" s="286" customFormat="1">
      <c r="A193" s="284"/>
      <c r="B193" s="287"/>
      <c r="C193" s="287"/>
      <c r="D193" s="288"/>
      <c r="E193" s="288"/>
      <c r="F193" s="284"/>
      <c r="G193" s="284"/>
      <c r="H193" s="284"/>
      <c r="I193" s="284"/>
      <c r="J193" s="284"/>
      <c r="K193" s="284"/>
      <c r="L193" s="284"/>
      <c r="M193" s="284"/>
      <c r="N193" s="284"/>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4"/>
      <c r="AU193" s="289"/>
      <c r="AV193" s="284"/>
      <c r="AW193" s="290"/>
      <c r="AX193" s="290"/>
      <c r="AY193" s="284"/>
      <c r="AZ193" s="284"/>
      <c r="BA193" s="284"/>
      <c r="BB193" s="284"/>
      <c r="BC193" s="284"/>
      <c r="BD193" s="284"/>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c r="BZ193" s="285"/>
      <c r="CA193" s="285"/>
      <c r="CB193" s="285"/>
      <c r="CC193" s="285"/>
      <c r="CD193" s="285"/>
      <c r="CE193" s="285"/>
      <c r="CF193" s="285"/>
      <c r="CG193" s="284"/>
      <c r="CH193" s="284"/>
      <c r="CI193" s="284"/>
      <c r="CJ193" s="284"/>
      <c r="CK193" s="284"/>
      <c r="CL193" s="284"/>
      <c r="CM193" s="284"/>
      <c r="CN193" s="284"/>
      <c r="CO193" s="284"/>
      <c r="CP193" s="284"/>
      <c r="CQ193" s="284"/>
      <c r="CR193" s="284"/>
      <c r="CS193" s="284"/>
      <c r="CT193" s="284"/>
      <c r="CU193" s="284"/>
      <c r="CV193" s="284"/>
      <c r="CW193" s="284"/>
      <c r="CX193" s="284"/>
      <c r="CY193" s="284"/>
      <c r="CZ193" s="284"/>
      <c r="DA193" s="284"/>
      <c r="DB193" s="284"/>
      <c r="DC193" s="284"/>
      <c r="DD193" s="284"/>
      <c r="DE193" s="284"/>
      <c r="DF193" s="284"/>
      <c r="DG193" s="284"/>
    </row>
    <row r="194" spans="1:111" s="286" customFormat="1">
      <c r="A194" s="284"/>
      <c r="B194" s="287"/>
      <c r="C194" s="287"/>
      <c r="D194" s="288"/>
      <c r="E194" s="288"/>
      <c r="F194" s="284"/>
      <c r="G194" s="284"/>
      <c r="H194" s="284"/>
      <c r="I194" s="284"/>
      <c r="J194" s="284"/>
      <c r="K194" s="284"/>
      <c r="L194" s="284"/>
      <c r="M194" s="284"/>
      <c r="N194" s="284"/>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4"/>
      <c r="AU194" s="289"/>
      <c r="AV194" s="284"/>
      <c r="AW194" s="290"/>
      <c r="AX194" s="290"/>
      <c r="AY194" s="284"/>
      <c r="AZ194" s="284"/>
      <c r="BA194" s="284"/>
      <c r="BB194" s="284"/>
      <c r="BC194" s="284"/>
      <c r="BD194" s="284"/>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c r="BZ194" s="285"/>
      <c r="CA194" s="285"/>
      <c r="CB194" s="285"/>
      <c r="CC194" s="285"/>
      <c r="CD194" s="285"/>
      <c r="CE194" s="285"/>
      <c r="CF194" s="285"/>
      <c r="CG194" s="284"/>
      <c r="CH194" s="284"/>
      <c r="CI194" s="284"/>
      <c r="CJ194" s="284"/>
      <c r="CK194" s="284"/>
      <c r="CL194" s="284"/>
      <c r="CM194" s="284"/>
      <c r="CN194" s="284"/>
      <c r="CO194" s="284"/>
      <c r="CP194" s="284"/>
      <c r="CQ194" s="284"/>
      <c r="CR194" s="284"/>
      <c r="CS194" s="284"/>
      <c r="CT194" s="284"/>
      <c r="CU194" s="284"/>
      <c r="CV194" s="284"/>
      <c r="CW194" s="284"/>
      <c r="CX194" s="284"/>
      <c r="CY194" s="284"/>
      <c r="CZ194" s="284"/>
      <c r="DA194" s="284"/>
      <c r="DB194" s="284"/>
      <c r="DC194" s="284"/>
      <c r="DD194" s="284"/>
      <c r="DE194" s="284"/>
      <c r="DF194" s="284"/>
      <c r="DG194" s="284"/>
    </row>
    <row r="195" spans="1:111" s="286" customFormat="1">
      <c r="A195" s="284"/>
      <c r="B195" s="287"/>
      <c r="C195" s="287"/>
      <c r="D195" s="288"/>
      <c r="E195" s="288"/>
      <c r="F195" s="284"/>
      <c r="G195" s="284"/>
      <c r="H195" s="284"/>
      <c r="I195" s="284"/>
      <c r="J195" s="284"/>
      <c r="K195" s="284"/>
      <c r="L195" s="284"/>
      <c r="M195" s="284"/>
      <c r="N195" s="284"/>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4"/>
      <c r="AU195" s="289"/>
      <c r="AV195" s="284"/>
      <c r="AW195" s="290"/>
      <c r="AX195" s="290"/>
      <c r="AY195" s="284"/>
      <c r="AZ195" s="284"/>
      <c r="BA195" s="284"/>
      <c r="BB195" s="284"/>
      <c r="BC195" s="284"/>
      <c r="BD195" s="284"/>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c r="BZ195" s="285"/>
      <c r="CA195" s="285"/>
      <c r="CB195" s="285"/>
      <c r="CC195" s="285"/>
      <c r="CD195" s="285"/>
      <c r="CE195" s="285"/>
      <c r="CF195" s="285"/>
      <c r="CG195" s="284"/>
      <c r="CH195" s="284"/>
      <c r="CI195" s="284"/>
      <c r="CJ195" s="284"/>
      <c r="CK195" s="284"/>
      <c r="CL195" s="284"/>
      <c r="CM195" s="284"/>
      <c r="CN195" s="284"/>
      <c r="CO195" s="284"/>
      <c r="CP195" s="284"/>
      <c r="CQ195" s="284"/>
      <c r="CR195" s="284"/>
      <c r="CS195" s="284"/>
      <c r="CT195" s="284"/>
      <c r="CU195" s="284"/>
      <c r="CV195" s="284"/>
      <c r="CW195" s="284"/>
      <c r="CX195" s="284"/>
      <c r="CY195" s="284"/>
      <c r="CZ195" s="284"/>
      <c r="DA195" s="284"/>
      <c r="DB195" s="284"/>
      <c r="DC195" s="284"/>
      <c r="DD195" s="284"/>
      <c r="DE195" s="284"/>
      <c r="DF195" s="284"/>
      <c r="DG195" s="284"/>
    </row>
    <row r="196" spans="1:111" s="286" customFormat="1">
      <c r="A196" s="284"/>
      <c r="B196" s="287"/>
      <c r="C196" s="287"/>
      <c r="D196" s="288"/>
      <c r="E196" s="288"/>
      <c r="F196" s="284"/>
      <c r="G196" s="284"/>
      <c r="H196" s="284"/>
      <c r="I196" s="284"/>
      <c r="J196" s="284"/>
      <c r="K196" s="284"/>
      <c r="L196" s="284"/>
      <c r="M196" s="284"/>
      <c r="N196" s="284"/>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4"/>
      <c r="AU196" s="289"/>
      <c r="AV196" s="284"/>
      <c r="AW196" s="290"/>
      <c r="AX196" s="290"/>
      <c r="AY196" s="284"/>
      <c r="AZ196" s="284"/>
      <c r="BA196" s="284"/>
      <c r="BB196" s="284"/>
      <c r="BC196" s="284"/>
      <c r="BD196" s="284"/>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c r="BZ196" s="285"/>
      <c r="CA196" s="285"/>
      <c r="CB196" s="285"/>
      <c r="CC196" s="285"/>
      <c r="CD196" s="285"/>
      <c r="CE196" s="285"/>
      <c r="CF196" s="285"/>
      <c r="CG196" s="284"/>
      <c r="CH196" s="284"/>
      <c r="CI196" s="284"/>
      <c r="CJ196" s="284"/>
      <c r="CK196" s="284"/>
      <c r="CL196" s="284"/>
      <c r="CM196" s="284"/>
      <c r="CN196" s="284"/>
      <c r="CO196" s="284"/>
      <c r="CP196" s="284"/>
      <c r="CQ196" s="284"/>
      <c r="CR196" s="284"/>
      <c r="CS196" s="284"/>
      <c r="CT196" s="284"/>
      <c r="CU196" s="284"/>
      <c r="CV196" s="284"/>
      <c r="CW196" s="284"/>
      <c r="CX196" s="284"/>
      <c r="CY196" s="284"/>
      <c r="CZ196" s="284"/>
      <c r="DA196" s="284"/>
      <c r="DB196" s="284"/>
      <c r="DC196" s="284"/>
      <c r="DD196" s="284"/>
      <c r="DE196" s="284"/>
      <c r="DF196" s="284"/>
      <c r="DG196" s="284"/>
    </row>
    <row r="197" spans="1:111" s="286" customFormat="1">
      <c r="A197" s="284"/>
      <c r="B197" s="287"/>
      <c r="C197" s="287"/>
      <c r="D197" s="288"/>
      <c r="E197" s="288"/>
      <c r="F197" s="284"/>
      <c r="G197" s="284"/>
      <c r="H197" s="284"/>
      <c r="I197" s="284"/>
      <c r="J197" s="284"/>
      <c r="K197" s="284"/>
      <c r="L197" s="284"/>
      <c r="M197" s="284"/>
      <c r="N197" s="284"/>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4"/>
      <c r="AU197" s="289"/>
      <c r="AV197" s="284"/>
      <c r="AW197" s="290"/>
      <c r="AX197" s="290"/>
      <c r="AY197" s="284"/>
      <c r="AZ197" s="284"/>
      <c r="BA197" s="284"/>
      <c r="BB197" s="284"/>
      <c r="BC197" s="284"/>
      <c r="BD197" s="284"/>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c r="BZ197" s="285"/>
      <c r="CA197" s="285"/>
      <c r="CB197" s="285"/>
      <c r="CC197" s="285"/>
      <c r="CD197" s="285"/>
      <c r="CE197" s="285"/>
      <c r="CF197" s="285"/>
      <c r="CG197" s="284"/>
      <c r="CH197" s="284"/>
      <c r="CI197" s="284"/>
      <c r="CJ197" s="284"/>
      <c r="CK197" s="284"/>
      <c r="CL197" s="284"/>
      <c r="CM197" s="284"/>
      <c r="CN197" s="284"/>
      <c r="CO197" s="284"/>
      <c r="CP197" s="284"/>
      <c r="CQ197" s="284"/>
      <c r="CR197" s="284"/>
      <c r="CS197" s="284"/>
      <c r="CT197" s="284"/>
      <c r="CU197" s="284"/>
      <c r="CV197" s="284"/>
      <c r="CW197" s="284"/>
      <c r="CX197" s="284"/>
      <c r="CY197" s="284"/>
      <c r="CZ197" s="284"/>
      <c r="DA197" s="284"/>
      <c r="DB197" s="284"/>
      <c r="DC197" s="284"/>
      <c r="DD197" s="284"/>
      <c r="DE197" s="284"/>
      <c r="DF197" s="284"/>
      <c r="DG197" s="284"/>
    </row>
    <row r="198" spans="1:111" s="286" customFormat="1">
      <c r="A198" s="284"/>
      <c r="B198" s="287"/>
      <c r="C198" s="287"/>
      <c r="D198" s="288"/>
      <c r="E198" s="288"/>
      <c r="F198" s="284"/>
      <c r="G198" s="284"/>
      <c r="H198" s="284"/>
      <c r="I198" s="284"/>
      <c r="J198" s="284"/>
      <c r="K198" s="284"/>
      <c r="L198" s="284"/>
      <c r="M198" s="284"/>
      <c r="N198" s="284"/>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4"/>
      <c r="AU198" s="289"/>
      <c r="AV198" s="284"/>
      <c r="AW198" s="290"/>
      <c r="AX198" s="290"/>
      <c r="AY198" s="284"/>
      <c r="AZ198" s="284"/>
      <c r="BA198" s="284"/>
      <c r="BB198" s="284"/>
      <c r="BC198" s="284"/>
      <c r="BD198" s="284"/>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c r="BZ198" s="285"/>
      <c r="CA198" s="285"/>
      <c r="CB198" s="285"/>
      <c r="CC198" s="285"/>
      <c r="CD198" s="285"/>
      <c r="CE198" s="285"/>
      <c r="CF198" s="285"/>
      <c r="CG198" s="284"/>
      <c r="CH198" s="284"/>
      <c r="CI198" s="284"/>
      <c r="CJ198" s="284"/>
      <c r="CK198" s="284"/>
      <c r="CL198" s="284"/>
      <c r="CM198" s="284"/>
      <c r="CN198" s="284"/>
      <c r="CO198" s="284"/>
      <c r="CP198" s="284"/>
      <c r="CQ198" s="284"/>
      <c r="CR198" s="284"/>
      <c r="CS198" s="284"/>
      <c r="CT198" s="284"/>
      <c r="CU198" s="284"/>
      <c r="CV198" s="284"/>
      <c r="CW198" s="284"/>
      <c r="CX198" s="284"/>
      <c r="CY198" s="284"/>
      <c r="CZ198" s="284"/>
      <c r="DA198" s="284"/>
      <c r="DB198" s="284"/>
      <c r="DC198" s="284"/>
      <c r="DD198" s="284"/>
      <c r="DE198" s="284"/>
      <c r="DF198" s="284"/>
      <c r="DG198" s="284"/>
    </row>
    <row r="199" spans="1:111" s="286" customFormat="1">
      <c r="A199" s="284"/>
      <c r="B199" s="287"/>
      <c r="C199" s="287"/>
      <c r="D199" s="288"/>
      <c r="E199" s="288"/>
      <c r="F199" s="284"/>
      <c r="G199" s="284"/>
      <c r="H199" s="284"/>
      <c r="I199" s="284"/>
      <c r="J199" s="284"/>
      <c r="K199" s="284"/>
      <c r="L199" s="284"/>
      <c r="M199" s="284"/>
      <c r="N199" s="284"/>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4"/>
      <c r="AU199" s="289"/>
      <c r="AV199" s="284"/>
      <c r="AW199" s="290"/>
      <c r="AX199" s="290"/>
      <c r="AY199" s="284"/>
      <c r="AZ199" s="284"/>
      <c r="BA199" s="284"/>
      <c r="BB199" s="284"/>
      <c r="BC199" s="284"/>
      <c r="BD199" s="284"/>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c r="BZ199" s="285"/>
      <c r="CA199" s="285"/>
      <c r="CB199" s="285"/>
      <c r="CC199" s="285"/>
      <c r="CD199" s="285"/>
      <c r="CE199" s="285"/>
      <c r="CF199" s="285"/>
      <c r="CG199" s="284"/>
      <c r="CH199" s="284"/>
      <c r="CI199" s="284"/>
      <c r="CJ199" s="284"/>
      <c r="CK199" s="284"/>
      <c r="CL199" s="284"/>
      <c r="CM199" s="284"/>
      <c r="CN199" s="284"/>
      <c r="CO199" s="284"/>
      <c r="CP199" s="284"/>
      <c r="CQ199" s="284"/>
      <c r="CR199" s="284"/>
      <c r="CS199" s="284"/>
      <c r="CT199" s="284"/>
      <c r="CU199" s="284"/>
      <c r="CV199" s="284"/>
      <c r="CW199" s="284"/>
      <c r="CX199" s="284"/>
      <c r="CY199" s="284"/>
      <c r="CZ199" s="284"/>
      <c r="DA199" s="284"/>
      <c r="DB199" s="284"/>
      <c r="DC199" s="284"/>
      <c r="DD199" s="284"/>
      <c r="DE199" s="284"/>
      <c r="DF199" s="284"/>
      <c r="DG199" s="284"/>
    </row>
    <row r="200" spans="1:111" s="286" customFormat="1">
      <c r="A200" s="284"/>
      <c r="B200" s="287"/>
      <c r="C200" s="287"/>
      <c r="D200" s="288"/>
      <c r="E200" s="288"/>
      <c r="F200" s="284"/>
      <c r="G200" s="284"/>
      <c r="H200" s="284"/>
      <c r="I200" s="284"/>
      <c r="J200" s="284"/>
      <c r="K200" s="284"/>
      <c r="L200" s="284"/>
      <c r="M200" s="284"/>
      <c r="N200" s="284"/>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4"/>
      <c r="AU200" s="289"/>
      <c r="AV200" s="284"/>
      <c r="AW200" s="290"/>
      <c r="AX200" s="290"/>
      <c r="AY200" s="284"/>
      <c r="AZ200" s="284"/>
      <c r="BA200" s="284"/>
      <c r="BB200" s="284"/>
      <c r="BC200" s="284"/>
      <c r="BD200" s="284"/>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c r="BZ200" s="285"/>
      <c r="CA200" s="285"/>
      <c r="CB200" s="285"/>
      <c r="CC200" s="285"/>
      <c r="CD200" s="285"/>
      <c r="CE200" s="285"/>
      <c r="CF200" s="285"/>
      <c r="CG200" s="284"/>
      <c r="CH200" s="284"/>
      <c r="CI200" s="284"/>
      <c r="CJ200" s="284"/>
      <c r="CK200" s="284"/>
      <c r="CL200" s="284"/>
      <c r="CM200" s="284"/>
      <c r="CN200" s="284"/>
      <c r="CO200" s="284"/>
      <c r="CP200" s="284"/>
      <c r="CQ200" s="284"/>
      <c r="CR200" s="284"/>
      <c r="CS200" s="284"/>
      <c r="CT200" s="284"/>
      <c r="CU200" s="284"/>
      <c r="CV200" s="284"/>
      <c r="CW200" s="284"/>
      <c r="CX200" s="284"/>
      <c r="CY200" s="284"/>
      <c r="CZ200" s="284"/>
      <c r="DA200" s="284"/>
      <c r="DB200" s="284"/>
      <c r="DC200" s="284"/>
      <c r="DD200" s="284"/>
      <c r="DE200" s="284"/>
      <c r="DF200" s="284"/>
      <c r="DG200" s="284"/>
    </row>
    <row r="201" spans="1:111" s="286" customFormat="1">
      <c r="A201" s="284"/>
      <c r="B201" s="287"/>
      <c r="C201" s="287"/>
      <c r="D201" s="288"/>
      <c r="E201" s="288"/>
      <c r="F201" s="284"/>
      <c r="G201" s="284"/>
      <c r="H201" s="284"/>
      <c r="I201" s="284"/>
      <c r="J201" s="284"/>
      <c r="K201" s="284"/>
      <c r="L201" s="284"/>
      <c r="M201" s="284"/>
      <c r="N201" s="284"/>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4"/>
      <c r="AU201" s="289"/>
      <c r="AV201" s="284"/>
      <c r="AW201" s="290"/>
      <c r="AX201" s="290"/>
      <c r="AY201" s="284"/>
      <c r="AZ201" s="284"/>
      <c r="BA201" s="284"/>
      <c r="BB201" s="284"/>
      <c r="BC201" s="284"/>
      <c r="BD201" s="284"/>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c r="BZ201" s="285"/>
      <c r="CA201" s="285"/>
      <c r="CB201" s="285"/>
      <c r="CC201" s="285"/>
      <c r="CD201" s="285"/>
      <c r="CE201" s="285"/>
      <c r="CF201" s="285"/>
      <c r="CG201" s="284"/>
      <c r="CH201" s="284"/>
      <c r="CI201" s="284"/>
      <c r="CJ201" s="284"/>
      <c r="CK201" s="284"/>
      <c r="CL201" s="284"/>
      <c r="CM201" s="284"/>
      <c r="CN201" s="284"/>
      <c r="CO201" s="284"/>
      <c r="CP201" s="284"/>
      <c r="CQ201" s="284"/>
      <c r="CR201" s="284"/>
      <c r="CS201" s="284"/>
      <c r="CT201" s="284"/>
      <c r="CU201" s="284"/>
      <c r="CV201" s="284"/>
      <c r="CW201" s="284"/>
      <c r="CX201" s="284"/>
      <c r="CY201" s="284"/>
      <c r="CZ201" s="284"/>
      <c r="DA201" s="284"/>
      <c r="DB201" s="284"/>
      <c r="DC201" s="284"/>
      <c r="DD201" s="284"/>
      <c r="DE201" s="284"/>
      <c r="DF201" s="284"/>
      <c r="DG201" s="284"/>
    </row>
    <row r="202" spans="1:111" s="286" customFormat="1">
      <c r="A202" s="284"/>
      <c r="B202" s="287"/>
      <c r="C202" s="287"/>
      <c r="D202" s="288"/>
      <c r="E202" s="288"/>
      <c r="F202" s="284"/>
      <c r="G202" s="284"/>
      <c r="H202" s="284"/>
      <c r="I202" s="284"/>
      <c r="J202" s="284"/>
      <c r="K202" s="284"/>
      <c r="L202" s="284"/>
      <c r="M202" s="284"/>
      <c r="N202" s="284"/>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4"/>
      <c r="AU202" s="289"/>
      <c r="AV202" s="284"/>
      <c r="AW202" s="290"/>
      <c r="AX202" s="290"/>
      <c r="AY202" s="284"/>
      <c r="AZ202" s="284"/>
      <c r="BA202" s="284"/>
      <c r="BB202" s="284"/>
      <c r="BC202" s="284"/>
      <c r="BD202" s="284"/>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c r="CA202" s="285"/>
      <c r="CB202" s="285"/>
      <c r="CC202" s="285"/>
      <c r="CD202" s="285"/>
      <c r="CE202" s="285"/>
      <c r="CF202" s="285"/>
      <c r="CG202" s="284"/>
      <c r="CH202" s="284"/>
      <c r="CI202" s="284"/>
      <c r="CJ202" s="284"/>
      <c r="CK202" s="284"/>
      <c r="CL202" s="284"/>
      <c r="CM202" s="284"/>
      <c r="CN202" s="284"/>
      <c r="CO202" s="284"/>
      <c r="CP202" s="284"/>
      <c r="CQ202" s="284"/>
      <c r="CR202" s="284"/>
      <c r="CS202" s="284"/>
      <c r="CT202" s="284"/>
      <c r="CU202" s="284"/>
      <c r="CV202" s="284"/>
      <c r="CW202" s="284"/>
      <c r="CX202" s="284"/>
      <c r="CY202" s="284"/>
      <c r="CZ202" s="284"/>
      <c r="DA202" s="284"/>
      <c r="DB202" s="284"/>
      <c r="DC202" s="284"/>
      <c r="DD202" s="284"/>
      <c r="DE202" s="284"/>
      <c r="DF202" s="284"/>
      <c r="DG202" s="284"/>
    </row>
    <row r="203" spans="1:111" s="286" customFormat="1">
      <c r="A203" s="284"/>
      <c r="B203" s="287"/>
      <c r="C203" s="287"/>
      <c r="D203" s="288"/>
      <c r="E203" s="288"/>
      <c r="F203" s="284"/>
      <c r="G203" s="284"/>
      <c r="H203" s="284"/>
      <c r="I203" s="284"/>
      <c r="J203" s="284"/>
      <c r="K203" s="284"/>
      <c r="L203" s="284"/>
      <c r="M203" s="284"/>
      <c r="N203" s="284"/>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4"/>
      <c r="AU203" s="289"/>
      <c r="AV203" s="284"/>
      <c r="AW203" s="290"/>
      <c r="AX203" s="290"/>
      <c r="AY203" s="284"/>
      <c r="AZ203" s="284"/>
      <c r="BA203" s="284"/>
      <c r="BB203" s="284"/>
      <c r="BC203" s="284"/>
      <c r="BD203" s="284"/>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c r="BZ203" s="285"/>
      <c r="CA203" s="285"/>
      <c r="CB203" s="285"/>
      <c r="CC203" s="285"/>
      <c r="CD203" s="285"/>
      <c r="CE203" s="285"/>
      <c r="CF203" s="285"/>
      <c r="CG203" s="284"/>
      <c r="CH203" s="284"/>
      <c r="CI203" s="284"/>
      <c r="CJ203" s="284"/>
      <c r="CK203" s="284"/>
      <c r="CL203" s="284"/>
      <c r="CM203" s="284"/>
      <c r="CN203" s="284"/>
      <c r="CO203" s="284"/>
      <c r="CP203" s="284"/>
      <c r="CQ203" s="284"/>
      <c r="CR203" s="284"/>
      <c r="CS203" s="284"/>
      <c r="CT203" s="284"/>
      <c r="CU203" s="284"/>
      <c r="CV203" s="284"/>
      <c r="CW203" s="284"/>
      <c r="CX203" s="284"/>
      <c r="CY203" s="284"/>
      <c r="CZ203" s="284"/>
      <c r="DA203" s="284"/>
      <c r="DB203" s="284"/>
      <c r="DC203" s="284"/>
      <c r="DD203" s="284"/>
      <c r="DE203" s="284"/>
      <c r="DF203" s="284"/>
      <c r="DG203" s="284"/>
    </row>
    <row r="204" spans="1:111" s="286" customFormat="1">
      <c r="A204" s="284"/>
      <c r="B204" s="287"/>
      <c r="C204" s="287"/>
      <c r="D204" s="288"/>
      <c r="E204" s="288"/>
      <c r="F204" s="284"/>
      <c r="G204" s="284"/>
      <c r="H204" s="284"/>
      <c r="I204" s="284"/>
      <c r="J204" s="284"/>
      <c r="K204" s="284"/>
      <c r="L204" s="284"/>
      <c r="M204" s="284"/>
      <c r="N204" s="284"/>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4"/>
      <c r="AU204" s="289"/>
      <c r="AV204" s="284"/>
      <c r="AW204" s="290"/>
      <c r="AX204" s="290"/>
      <c r="AY204" s="284"/>
      <c r="AZ204" s="284"/>
      <c r="BA204" s="284"/>
      <c r="BB204" s="284"/>
      <c r="BC204" s="284"/>
      <c r="BD204" s="284"/>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c r="CA204" s="285"/>
      <c r="CB204" s="285"/>
      <c r="CC204" s="285"/>
      <c r="CD204" s="285"/>
      <c r="CE204" s="285"/>
      <c r="CF204" s="285"/>
      <c r="CG204" s="284"/>
      <c r="CH204" s="284"/>
      <c r="CI204" s="284"/>
      <c r="CJ204" s="284"/>
      <c r="CK204" s="284"/>
      <c r="CL204" s="284"/>
      <c r="CM204" s="284"/>
      <c r="CN204" s="284"/>
      <c r="CO204" s="284"/>
      <c r="CP204" s="284"/>
      <c r="CQ204" s="284"/>
      <c r="CR204" s="284"/>
      <c r="CS204" s="284"/>
      <c r="CT204" s="284"/>
      <c r="CU204" s="284"/>
      <c r="CV204" s="284"/>
      <c r="CW204" s="284"/>
      <c r="CX204" s="284"/>
      <c r="CY204" s="284"/>
      <c r="CZ204" s="284"/>
      <c r="DA204" s="284"/>
      <c r="DB204" s="284"/>
      <c r="DC204" s="284"/>
      <c r="DD204" s="284"/>
      <c r="DE204" s="284"/>
      <c r="DF204" s="284"/>
      <c r="DG204" s="284"/>
    </row>
    <row r="205" spans="1:111" s="286" customFormat="1">
      <c r="A205" s="284"/>
      <c r="B205" s="287"/>
      <c r="C205" s="287"/>
      <c r="D205" s="288"/>
      <c r="E205" s="288"/>
      <c r="F205" s="284"/>
      <c r="G205" s="284"/>
      <c r="H205" s="284"/>
      <c r="I205" s="284"/>
      <c r="J205" s="284"/>
      <c r="K205" s="284"/>
      <c r="L205" s="284"/>
      <c r="M205" s="284"/>
      <c r="N205" s="284"/>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4"/>
      <c r="AU205" s="289"/>
      <c r="AV205" s="284"/>
      <c r="AW205" s="290"/>
      <c r="AX205" s="290"/>
      <c r="AY205" s="284"/>
      <c r="AZ205" s="284"/>
      <c r="BA205" s="284"/>
      <c r="BB205" s="284"/>
      <c r="BC205" s="284"/>
      <c r="BD205" s="284"/>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c r="CF205" s="285"/>
      <c r="CG205" s="284"/>
      <c r="CH205" s="284"/>
      <c r="CI205" s="284"/>
      <c r="CJ205" s="284"/>
      <c r="CK205" s="284"/>
      <c r="CL205" s="284"/>
      <c r="CM205" s="284"/>
      <c r="CN205" s="284"/>
      <c r="CO205" s="284"/>
      <c r="CP205" s="284"/>
      <c r="CQ205" s="284"/>
      <c r="CR205" s="284"/>
      <c r="CS205" s="284"/>
      <c r="CT205" s="284"/>
      <c r="CU205" s="284"/>
      <c r="CV205" s="284"/>
      <c r="CW205" s="284"/>
      <c r="CX205" s="284"/>
      <c r="CY205" s="284"/>
      <c r="CZ205" s="284"/>
      <c r="DA205" s="284"/>
      <c r="DB205" s="284"/>
      <c r="DC205" s="284"/>
      <c r="DD205" s="284"/>
      <c r="DE205" s="284"/>
      <c r="DF205" s="284"/>
      <c r="DG205" s="284"/>
    </row>
    <row r="206" spans="1:111" s="286" customFormat="1">
      <c r="A206" s="284"/>
      <c r="B206" s="287"/>
      <c r="C206" s="287"/>
      <c r="D206" s="288"/>
      <c r="E206" s="288"/>
      <c r="F206" s="284"/>
      <c r="G206" s="284"/>
      <c r="H206" s="284"/>
      <c r="I206" s="284"/>
      <c r="J206" s="284"/>
      <c r="K206" s="284"/>
      <c r="L206" s="284"/>
      <c r="M206" s="284"/>
      <c r="N206" s="284"/>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4"/>
      <c r="AU206" s="289"/>
      <c r="AV206" s="284"/>
      <c r="AW206" s="290"/>
      <c r="AX206" s="290"/>
      <c r="AY206" s="284"/>
      <c r="AZ206" s="284"/>
      <c r="BA206" s="284"/>
      <c r="BB206" s="284"/>
      <c r="BC206" s="284"/>
      <c r="BD206" s="284"/>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c r="BZ206" s="285"/>
      <c r="CA206" s="285"/>
      <c r="CB206" s="285"/>
      <c r="CC206" s="285"/>
      <c r="CD206" s="285"/>
      <c r="CE206" s="285"/>
      <c r="CF206" s="285"/>
      <c r="CG206" s="284"/>
      <c r="CH206" s="284"/>
      <c r="CI206" s="284"/>
      <c r="CJ206" s="284"/>
      <c r="CK206" s="284"/>
      <c r="CL206" s="284"/>
      <c r="CM206" s="284"/>
      <c r="CN206" s="284"/>
      <c r="CO206" s="284"/>
      <c r="CP206" s="284"/>
      <c r="CQ206" s="284"/>
      <c r="CR206" s="284"/>
      <c r="CS206" s="284"/>
      <c r="CT206" s="284"/>
      <c r="CU206" s="284"/>
      <c r="CV206" s="284"/>
      <c r="CW206" s="284"/>
      <c r="CX206" s="284"/>
      <c r="CY206" s="284"/>
      <c r="CZ206" s="284"/>
      <c r="DA206" s="284"/>
      <c r="DB206" s="284"/>
      <c r="DC206" s="284"/>
      <c r="DD206" s="284"/>
      <c r="DE206" s="284"/>
      <c r="DF206" s="284"/>
      <c r="DG206" s="284"/>
    </row>
    <row r="207" spans="1:111" s="286" customFormat="1">
      <c r="A207" s="284"/>
      <c r="B207" s="287"/>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4"/>
      <c r="AU207" s="289"/>
      <c r="AV207" s="284"/>
      <c r="AW207" s="290"/>
      <c r="AX207" s="290"/>
      <c r="AY207" s="284"/>
      <c r="AZ207" s="284"/>
      <c r="BA207" s="284"/>
      <c r="BB207" s="284"/>
      <c r="BC207" s="284"/>
      <c r="BD207" s="284"/>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c r="BZ207" s="285"/>
      <c r="CA207" s="285"/>
      <c r="CB207" s="285"/>
      <c r="CC207" s="285"/>
      <c r="CD207" s="285"/>
      <c r="CE207" s="285"/>
      <c r="CF207" s="285"/>
      <c r="CG207" s="284"/>
      <c r="CH207" s="284"/>
      <c r="CI207" s="284"/>
      <c r="CJ207" s="284"/>
      <c r="CK207" s="284"/>
      <c r="CL207" s="284"/>
      <c r="CM207" s="284"/>
      <c r="CN207" s="284"/>
      <c r="CO207" s="284"/>
      <c r="CP207" s="284"/>
      <c r="CQ207" s="284"/>
      <c r="CR207" s="284"/>
      <c r="CS207" s="284"/>
      <c r="CT207" s="284"/>
      <c r="CU207" s="284"/>
      <c r="CV207" s="284"/>
      <c r="CW207" s="284"/>
      <c r="CX207" s="284"/>
      <c r="CY207" s="284"/>
      <c r="CZ207" s="284"/>
      <c r="DA207" s="284"/>
      <c r="DB207" s="284"/>
      <c r="DC207" s="284"/>
      <c r="DD207" s="284"/>
      <c r="DE207" s="284"/>
      <c r="DF207" s="284"/>
      <c r="DG207" s="284"/>
    </row>
    <row r="208" spans="1:111" s="286" customFormat="1">
      <c r="A208" s="284"/>
      <c r="B208" s="287"/>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4"/>
      <c r="AU208" s="289"/>
      <c r="AV208" s="284"/>
      <c r="AW208" s="290"/>
      <c r="AX208" s="290"/>
      <c r="AY208" s="284"/>
      <c r="AZ208" s="284"/>
      <c r="BA208" s="284"/>
      <c r="BB208" s="284"/>
      <c r="BC208" s="284"/>
      <c r="BD208" s="284"/>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c r="BZ208" s="285"/>
      <c r="CA208" s="285"/>
      <c r="CB208" s="285"/>
      <c r="CC208" s="285"/>
      <c r="CD208" s="285"/>
      <c r="CE208" s="285"/>
      <c r="CF208" s="285"/>
      <c r="CG208" s="284"/>
      <c r="CH208" s="284"/>
      <c r="CI208" s="284"/>
      <c r="CJ208" s="284"/>
      <c r="CK208" s="284"/>
      <c r="CL208" s="284"/>
      <c r="CM208" s="284"/>
      <c r="CN208" s="284"/>
      <c r="CO208" s="284"/>
      <c r="CP208" s="284"/>
      <c r="CQ208" s="284"/>
      <c r="CR208" s="284"/>
      <c r="CS208" s="284"/>
      <c r="CT208" s="284"/>
      <c r="CU208" s="284"/>
      <c r="CV208" s="284"/>
      <c r="CW208" s="284"/>
      <c r="CX208" s="284"/>
      <c r="CY208" s="284"/>
      <c r="CZ208" s="284"/>
      <c r="DA208" s="284"/>
      <c r="DB208" s="284"/>
      <c r="DC208" s="284"/>
      <c r="DD208" s="284"/>
      <c r="DE208" s="284"/>
      <c r="DF208" s="284"/>
      <c r="DG208" s="284"/>
    </row>
    <row r="209" spans="1:111" s="286" customFormat="1">
      <c r="A209" s="284"/>
      <c r="B209" s="287"/>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4"/>
      <c r="AU209" s="289"/>
      <c r="AV209" s="284"/>
      <c r="AW209" s="290"/>
      <c r="AX209" s="290"/>
      <c r="AY209" s="284"/>
      <c r="AZ209" s="284"/>
      <c r="BA209" s="284"/>
      <c r="BB209" s="284"/>
      <c r="BC209" s="284"/>
      <c r="BD209" s="284"/>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c r="BZ209" s="285"/>
      <c r="CA209" s="285"/>
      <c r="CB209" s="285"/>
      <c r="CC209" s="285"/>
      <c r="CD209" s="285"/>
      <c r="CE209" s="285"/>
      <c r="CF209" s="285"/>
      <c r="CG209" s="284"/>
      <c r="CH209" s="284"/>
      <c r="CI209" s="284"/>
      <c r="CJ209" s="284"/>
      <c r="CK209" s="284"/>
      <c r="CL209" s="284"/>
      <c r="CM209" s="284"/>
      <c r="CN209" s="284"/>
      <c r="CO209" s="284"/>
      <c r="CP209" s="284"/>
      <c r="CQ209" s="284"/>
      <c r="CR209" s="284"/>
      <c r="CS209" s="284"/>
      <c r="CT209" s="284"/>
      <c r="CU209" s="284"/>
      <c r="CV209" s="284"/>
      <c r="CW209" s="284"/>
      <c r="CX209" s="284"/>
      <c r="CY209" s="284"/>
      <c r="CZ209" s="284"/>
      <c r="DA209" s="284"/>
      <c r="DB209" s="284"/>
      <c r="DC209" s="284"/>
      <c r="DD209" s="284"/>
      <c r="DE209" s="284"/>
      <c r="DF209" s="284"/>
      <c r="DG209" s="284"/>
    </row>
    <row r="210" spans="1:111" s="286" customFormat="1">
      <c r="A210" s="284"/>
      <c r="B210" s="287"/>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4"/>
      <c r="AU210" s="289"/>
      <c r="AV210" s="284"/>
      <c r="AW210" s="290"/>
      <c r="AX210" s="290"/>
      <c r="AY210" s="284"/>
      <c r="AZ210" s="284"/>
      <c r="BA210" s="284"/>
      <c r="BB210" s="284"/>
      <c r="BC210" s="284"/>
      <c r="BD210" s="284"/>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c r="BZ210" s="285"/>
      <c r="CA210" s="285"/>
      <c r="CB210" s="285"/>
      <c r="CC210" s="285"/>
      <c r="CD210" s="285"/>
      <c r="CE210" s="285"/>
      <c r="CF210" s="285"/>
      <c r="CG210" s="284"/>
      <c r="CH210" s="284"/>
      <c r="CI210" s="284"/>
      <c r="CJ210" s="284"/>
      <c r="CK210" s="284"/>
      <c r="CL210" s="284"/>
      <c r="CM210" s="284"/>
      <c r="CN210" s="284"/>
      <c r="CO210" s="284"/>
      <c r="CP210" s="284"/>
      <c r="CQ210" s="284"/>
      <c r="CR210" s="284"/>
      <c r="CS210" s="284"/>
      <c r="CT210" s="284"/>
      <c r="CU210" s="284"/>
      <c r="CV210" s="284"/>
      <c r="CW210" s="284"/>
      <c r="CX210" s="284"/>
      <c r="CY210" s="284"/>
      <c r="CZ210" s="284"/>
      <c r="DA210" s="284"/>
      <c r="DB210" s="284"/>
      <c r="DC210" s="284"/>
      <c r="DD210" s="284"/>
      <c r="DE210" s="284"/>
      <c r="DF210" s="284"/>
      <c r="DG210" s="284"/>
    </row>
    <row r="211" spans="1:111" s="286" customFormat="1">
      <c r="A211" s="284"/>
      <c r="B211" s="287"/>
      <c r="C211" s="287"/>
      <c r="D211" s="288"/>
      <c r="E211" s="288"/>
      <c r="F211" s="284"/>
      <c r="G211" s="284"/>
      <c r="H211" s="284"/>
      <c r="I211" s="284"/>
      <c r="J211" s="284"/>
      <c r="K211" s="284"/>
      <c r="L211" s="284"/>
      <c r="M211" s="284"/>
      <c r="N211" s="284"/>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4"/>
      <c r="AU211" s="289"/>
      <c r="AV211" s="284"/>
      <c r="AW211" s="290"/>
      <c r="AX211" s="290"/>
      <c r="AY211" s="284"/>
      <c r="AZ211" s="284"/>
      <c r="BA211" s="284"/>
      <c r="BB211" s="284"/>
      <c r="BC211" s="284"/>
      <c r="BD211" s="284"/>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c r="BZ211" s="285"/>
      <c r="CA211" s="285"/>
      <c r="CB211" s="285"/>
      <c r="CC211" s="285"/>
      <c r="CD211" s="285"/>
      <c r="CE211" s="285"/>
      <c r="CF211" s="285"/>
      <c r="CG211" s="284"/>
      <c r="CH211" s="284"/>
      <c r="CI211" s="284"/>
      <c r="CJ211" s="284"/>
      <c r="CK211" s="284"/>
      <c r="CL211" s="284"/>
      <c r="CM211" s="284"/>
      <c r="CN211" s="284"/>
      <c r="CO211" s="284"/>
      <c r="CP211" s="284"/>
      <c r="CQ211" s="284"/>
      <c r="CR211" s="284"/>
      <c r="CS211" s="284"/>
      <c r="CT211" s="284"/>
      <c r="CU211" s="284"/>
      <c r="CV211" s="284"/>
      <c r="CW211" s="284"/>
      <c r="CX211" s="284"/>
      <c r="CY211" s="284"/>
      <c r="CZ211" s="284"/>
      <c r="DA211" s="284"/>
      <c r="DB211" s="284"/>
      <c r="DC211" s="284"/>
      <c r="DD211" s="284"/>
      <c r="DE211" s="284"/>
      <c r="DF211" s="284"/>
      <c r="DG211" s="284"/>
    </row>
    <row r="212" spans="1:111" s="286" customFormat="1">
      <c r="A212" s="284"/>
      <c r="B212" s="287"/>
      <c r="C212" s="287"/>
      <c r="D212" s="288"/>
      <c r="E212" s="288"/>
      <c r="F212" s="284"/>
      <c r="G212" s="284"/>
      <c r="H212" s="284"/>
      <c r="I212" s="284"/>
      <c r="J212" s="284"/>
      <c r="K212" s="284"/>
      <c r="L212" s="284"/>
      <c r="M212" s="284"/>
      <c r="N212" s="284"/>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4"/>
      <c r="AU212" s="289"/>
      <c r="AV212" s="284"/>
      <c r="AW212" s="290"/>
      <c r="AX212" s="290"/>
      <c r="AY212" s="284"/>
      <c r="AZ212" s="284"/>
      <c r="BA212" s="284"/>
      <c r="BB212" s="284"/>
      <c r="BC212" s="284"/>
      <c r="BD212" s="284"/>
      <c r="BE212" s="285"/>
      <c r="BF212" s="285"/>
      <c r="BG212" s="285"/>
      <c r="BH212" s="285"/>
      <c r="BI212" s="285"/>
      <c r="BJ212" s="285"/>
      <c r="BK212" s="285"/>
      <c r="BL212" s="285"/>
      <c r="BM212" s="285"/>
      <c r="BN212" s="285"/>
      <c r="BO212" s="285"/>
      <c r="BP212" s="285"/>
      <c r="BQ212" s="285"/>
      <c r="BR212" s="285"/>
      <c r="BS212" s="285"/>
      <c r="BT212" s="285"/>
      <c r="BU212" s="285"/>
      <c r="BV212" s="285"/>
      <c r="BW212" s="285"/>
      <c r="BX212" s="285"/>
      <c r="BY212" s="285"/>
      <c r="BZ212" s="285"/>
      <c r="CA212" s="285"/>
      <c r="CB212" s="285"/>
      <c r="CC212" s="285"/>
      <c r="CD212" s="285"/>
      <c r="CE212" s="285"/>
      <c r="CF212" s="285"/>
      <c r="CG212" s="284"/>
      <c r="CH212" s="284"/>
      <c r="CI212" s="284"/>
      <c r="CJ212" s="284"/>
      <c r="CK212" s="284"/>
      <c r="CL212" s="284"/>
      <c r="CM212" s="284"/>
      <c r="CN212" s="284"/>
      <c r="CO212" s="284"/>
      <c r="CP212" s="284"/>
      <c r="CQ212" s="284"/>
      <c r="CR212" s="284"/>
      <c r="CS212" s="284"/>
      <c r="CT212" s="284"/>
      <c r="CU212" s="284"/>
      <c r="CV212" s="284"/>
      <c r="CW212" s="284"/>
      <c r="CX212" s="284"/>
      <c r="CY212" s="284"/>
      <c r="CZ212" s="284"/>
      <c r="DA212" s="284"/>
      <c r="DB212" s="284"/>
      <c r="DC212" s="284"/>
      <c r="DD212" s="284"/>
      <c r="DE212" s="284"/>
      <c r="DF212" s="284"/>
      <c r="DG212" s="284"/>
    </row>
    <row r="213" spans="1:111" s="286" customFormat="1">
      <c r="A213" s="284"/>
      <c r="B213" s="287"/>
      <c r="C213" s="287"/>
      <c r="D213" s="288"/>
      <c r="E213" s="288"/>
      <c r="F213" s="284"/>
      <c r="G213" s="284"/>
      <c r="H213" s="284"/>
      <c r="I213" s="284"/>
      <c r="J213" s="284"/>
      <c r="K213" s="284"/>
      <c r="L213" s="284"/>
      <c r="M213" s="284"/>
      <c r="N213" s="284"/>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4"/>
      <c r="AU213" s="289"/>
      <c r="AV213" s="284"/>
      <c r="AW213" s="290"/>
      <c r="AX213" s="290"/>
      <c r="AY213" s="284"/>
      <c r="AZ213" s="284"/>
      <c r="BA213" s="284"/>
      <c r="BB213" s="284"/>
      <c r="BC213" s="284"/>
      <c r="BD213" s="284"/>
      <c r="BE213" s="285"/>
      <c r="BF213" s="285"/>
      <c r="BG213" s="285"/>
      <c r="BH213" s="285"/>
      <c r="BI213" s="285"/>
      <c r="BJ213" s="285"/>
      <c r="BK213" s="285"/>
      <c r="BL213" s="285"/>
      <c r="BM213" s="285"/>
      <c r="BN213" s="285"/>
      <c r="BO213" s="285"/>
      <c r="BP213" s="285"/>
      <c r="BQ213" s="285"/>
      <c r="BR213" s="285"/>
      <c r="BS213" s="285"/>
      <c r="BT213" s="285"/>
      <c r="BU213" s="285"/>
      <c r="BV213" s="285"/>
      <c r="BW213" s="285"/>
      <c r="BX213" s="285"/>
      <c r="BY213" s="285"/>
      <c r="BZ213" s="285"/>
      <c r="CA213" s="285"/>
      <c r="CB213" s="285"/>
      <c r="CC213" s="285"/>
      <c r="CD213" s="285"/>
      <c r="CE213" s="285"/>
      <c r="CF213" s="285"/>
      <c r="CG213" s="284"/>
      <c r="CH213" s="284"/>
      <c r="CI213" s="284"/>
      <c r="CJ213" s="284"/>
      <c r="CK213" s="284"/>
      <c r="CL213" s="284"/>
      <c r="CM213" s="284"/>
      <c r="CN213" s="284"/>
      <c r="CO213" s="284"/>
      <c r="CP213" s="284"/>
      <c r="CQ213" s="284"/>
      <c r="CR213" s="284"/>
      <c r="CS213" s="284"/>
      <c r="CT213" s="284"/>
      <c r="CU213" s="284"/>
      <c r="CV213" s="284"/>
      <c r="CW213" s="284"/>
      <c r="CX213" s="284"/>
      <c r="CY213" s="284"/>
      <c r="CZ213" s="284"/>
      <c r="DA213" s="284"/>
      <c r="DB213" s="284"/>
      <c r="DC213" s="284"/>
      <c r="DD213" s="284"/>
      <c r="DE213" s="284"/>
      <c r="DF213" s="284"/>
      <c r="DG213" s="284"/>
    </row>
    <row r="214" spans="1:111" s="286" customFormat="1">
      <c r="A214" s="284"/>
      <c r="B214" s="287"/>
      <c r="C214" s="287"/>
      <c r="D214" s="288"/>
      <c r="E214" s="288"/>
      <c r="F214" s="284"/>
      <c r="G214" s="284"/>
      <c r="H214" s="284"/>
      <c r="I214" s="284"/>
      <c r="J214" s="284"/>
      <c r="K214" s="284"/>
      <c r="L214" s="284"/>
      <c r="M214" s="284"/>
      <c r="N214" s="284"/>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4"/>
      <c r="AU214" s="289"/>
      <c r="AV214" s="284"/>
      <c r="AW214" s="290"/>
      <c r="AX214" s="290"/>
      <c r="AY214" s="284"/>
      <c r="AZ214" s="284"/>
      <c r="BA214" s="284"/>
      <c r="BB214" s="284"/>
      <c r="BC214" s="284"/>
      <c r="BD214" s="284"/>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c r="BZ214" s="285"/>
      <c r="CA214" s="285"/>
      <c r="CB214" s="285"/>
      <c r="CC214" s="285"/>
      <c r="CD214" s="285"/>
      <c r="CE214" s="285"/>
      <c r="CF214" s="285"/>
      <c r="CG214" s="284"/>
      <c r="CH214" s="284"/>
      <c r="CI214" s="284"/>
      <c r="CJ214" s="284"/>
      <c r="CK214" s="284"/>
      <c r="CL214" s="284"/>
      <c r="CM214" s="284"/>
      <c r="CN214" s="284"/>
      <c r="CO214" s="284"/>
      <c r="CP214" s="284"/>
      <c r="CQ214" s="284"/>
      <c r="CR214" s="284"/>
      <c r="CS214" s="284"/>
      <c r="CT214" s="284"/>
      <c r="CU214" s="284"/>
      <c r="CV214" s="284"/>
      <c r="CW214" s="284"/>
      <c r="CX214" s="284"/>
      <c r="CY214" s="284"/>
      <c r="CZ214" s="284"/>
      <c r="DA214" s="284"/>
      <c r="DB214" s="284"/>
      <c r="DC214" s="284"/>
      <c r="DD214" s="284"/>
      <c r="DE214" s="284"/>
      <c r="DF214" s="284"/>
      <c r="DG214" s="284"/>
    </row>
    <row r="215" spans="1:111" s="286" customFormat="1">
      <c r="A215" s="284"/>
      <c r="B215" s="287"/>
      <c r="C215" s="287"/>
      <c r="D215" s="288"/>
      <c r="E215" s="288"/>
      <c r="F215" s="284"/>
      <c r="G215" s="284"/>
      <c r="H215" s="284"/>
      <c r="I215" s="284"/>
      <c r="J215" s="284"/>
      <c r="K215" s="284"/>
      <c r="L215" s="284"/>
      <c r="M215" s="284"/>
      <c r="N215" s="284"/>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4"/>
      <c r="AU215" s="289"/>
      <c r="AV215" s="284"/>
      <c r="AW215" s="290"/>
      <c r="AX215" s="290"/>
      <c r="AY215" s="284"/>
      <c r="AZ215" s="284"/>
      <c r="BA215" s="284"/>
      <c r="BB215" s="284"/>
      <c r="BC215" s="284"/>
      <c r="BD215" s="284"/>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c r="BZ215" s="285"/>
      <c r="CA215" s="285"/>
      <c r="CB215" s="285"/>
      <c r="CC215" s="285"/>
      <c r="CD215" s="285"/>
      <c r="CE215" s="285"/>
      <c r="CF215" s="285"/>
      <c r="CG215" s="284"/>
      <c r="CH215" s="284"/>
      <c r="CI215" s="284"/>
      <c r="CJ215" s="284"/>
      <c r="CK215" s="284"/>
      <c r="CL215" s="284"/>
      <c r="CM215" s="284"/>
      <c r="CN215" s="284"/>
      <c r="CO215" s="284"/>
      <c r="CP215" s="284"/>
      <c r="CQ215" s="284"/>
      <c r="CR215" s="284"/>
      <c r="CS215" s="284"/>
      <c r="CT215" s="284"/>
      <c r="CU215" s="284"/>
      <c r="CV215" s="284"/>
      <c r="CW215" s="284"/>
      <c r="CX215" s="284"/>
      <c r="CY215" s="284"/>
      <c r="CZ215" s="284"/>
      <c r="DA215" s="284"/>
      <c r="DB215" s="284"/>
      <c r="DC215" s="284"/>
      <c r="DD215" s="284"/>
      <c r="DE215" s="284"/>
      <c r="DF215" s="284"/>
      <c r="DG215" s="284"/>
    </row>
    <row r="216" spans="1:111" s="286" customFormat="1">
      <c r="A216" s="284"/>
      <c r="B216" s="287"/>
      <c r="C216" s="287"/>
      <c r="D216" s="288"/>
      <c r="E216" s="288"/>
      <c r="F216" s="284"/>
      <c r="G216" s="284"/>
      <c r="H216" s="284"/>
      <c r="I216" s="284"/>
      <c r="J216" s="284"/>
      <c r="K216" s="284"/>
      <c r="L216" s="284"/>
      <c r="M216" s="284"/>
      <c r="N216" s="284"/>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4"/>
      <c r="AU216" s="289"/>
      <c r="AV216" s="284"/>
      <c r="AW216" s="290"/>
      <c r="AX216" s="290"/>
      <c r="AY216" s="284"/>
      <c r="AZ216" s="284"/>
      <c r="BA216" s="284"/>
      <c r="BB216" s="284"/>
      <c r="BC216" s="284"/>
      <c r="BD216" s="284"/>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c r="BZ216" s="285"/>
      <c r="CA216" s="285"/>
      <c r="CB216" s="285"/>
      <c r="CC216" s="285"/>
      <c r="CD216" s="285"/>
      <c r="CE216" s="285"/>
      <c r="CF216" s="285"/>
      <c r="CG216" s="284"/>
      <c r="CH216" s="284"/>
      <c r="CI216" s="284"/>
      <c r="CJ216" s="284"/>
      <c r="CK216" s="284"/>
      <c r="CL216" s="284"/>
      <c r="CM216" s="284"/>
      <c r="CN216" s="284"/>
      <c r="CO216" s="284"/>
      <c r="CP216" s="284"/>
      <c r="CQ216" s="284"/>
      <c r="CR216" s="284"/>
      <c r="CS216" s="284"/>
      <c r="CT216" s="284"/>
      <c r="CU216" s="284"/>
      <c r="CV216" s="284"/>
      <c r="CW216" s="284"/>
      <c r="CX216" s="284"/>
      <c r="CY216" s="284"/>
      <c r="CZ216" s="284"/>
      <c r="DA216" s="284"/>
      <c r="DB216" s="284"/>
      <c r="DC216" s="284"/>
      <c r="DD216" s="284"/>
      <c r="DE216" s="284"/>
      <c r="DF216" s="284"/>
      <c r="DG216" s="284"/>
    </row>
  </sheetData>
  <sheetProtection password="CE28" sheet="1" objects="1" scenarios="1"/>
  <customSheetViews>
    <customSheetView guid="{6A7D07BC-3E00-49FD-9B1C-6709BBF15A08}" scale="85" hiddenRows="1" hiddenColumns="1" topLeftCell="A64">
      <selection activeCell="A64" sqref="A1:XFD1048576"/>
      <pageMargins left="1.19" right="0.78740157480314965" top="0.98425196850393704" bottom="0.98425196850393704" header="0" footer="0"/>
      <pageSetup paperSize="9" scale="120" orientation="portrait" horizontalDpi="300" verticalDpi="300" r:id="rId1"/>
      <headerFooter alignWithMargins="0"/>
    </customSheetView>
  </customSheetViews>
  <mergeCells count="443">
    <mergeCell ref="AN97:AQ97"/>
    <mergeCell ref="AC12:AF12"/>
    <mergeCell ref="AG12:AM12"/>
    <mergeCell ref="AN12:AQ12"/>
    <mergeCell ref="AN60:AQ60"/>
    <mergeCell ref="U173:AE173"/>
    <mergeCell ref="AF173:AG173"/>
    <mergeCell ref="AC97:AF97"/>
    <mergeCell ref="AG97:AM97"/>
    <mergeCell ref="AG168:AH168"/>
    <mergeCell ref="AG169:AH169"/>
    <mergeCell ref="T138:AH138"/>
    <mergeCell ref="AF156:AG156"/>
    <mergeCell ref="AF141:AG141"/>
    <mergeCell ref="AF142:AG142"/>
    <mergeCell ref="AF162:AG162"/>
    <mergeCell ref="P167:Q167"/>
    <mergeCell ref="AF164:AG164"/>
    <mergeCell ref="AF166:AG166"/>
    <mergeCell ref="AF167:AG167"/>
    <mergeCell ref="P164:Q164"/>
    <mergeCell ref="P165:Q165"/>
    <mergeCell ref="AF165:AG165"/>
    <mergeCell ref="P166:Q166"/>
    <mergeCell ref="P12:W12"/>
    <mergeCell ref="X12:AB12"/>
    <mergeCell ref="P97:W97"/>
    <mergeCell ref="X97:AB97"/>
    <mergeCell ref="P60:W60"/>
    <mergeCell ref="X60:AB60"/>
    <mergeCell ref="AC60:AF60"/>
    <mergeCell ref="AG60:AM60"/>
    <mergeCell ref="P163:Q163"/>
    <mergeCell ref="AF152:AG152"/>
    <mergeCell ref="AF153:AG153"/>
    <mergeCell ref="AF154:AG154"/>
    <mergeCell ref="AF163:AG163"/>
    <mergeCell ref="P160:Q160"/>
    <mergeCell ref="P161:Q161"/>
    <mergeCell ref="P162:Q162"/>
    <mergeCell ref="P158:Q158"/>
    <mergeCell ref="BR120:BR123"/>
    <mergeCell ref="P146:Q146"/>
    <mergeCell ref="P140:Q140"/>
    <mergeCell ref="C138:S138"/>
    <mergeCell ref="AI138:AQ138"/>
    <mergeCell ref="P145:Q145"/>
    <mergeCell ref="AF161:AG161"/>
    <mergeCell ref="AF159:AG159"/>
    <mergeCell ref="AF158:AG158"/>
    <mergeCell ref="AF148:AG148"/>
    <mergeCell ref="AF155:AG155"/>
    <mergeCell ref="AF151:AG151"/>
    <mergeCell ref="AF160:AG160"/>
    <mergeCell ref="AF157:AG157"/>
    <mergeCell ref="AF150:AG150"/>
    <mergeCell ref="P159:Q159"/>
    <mergeCell ref="AF146:AG146"/>
    <mergeCell ref="P150:Q150"/>
    <mergeCell ref="P149:Q149"/>
    <mergeCell ref="P148:Q148"/>
    <mergeCell ref="P147:Q147"/>
    <mergeCell ref="P157:Q157"/>
    <mergeCell ref="P151:Q151"/>
    <mergeCell ref="P152:Q152"/>
    <mergeCell ref="P153:Q153"/>
    <mergeCell ref="AF144:AG144"/>
    <mergeCell ref="AF147:AG147"/>
    <mergeCell ref="AF145:AG145"/>
    <mergeCell ref="AF143:AG143"/>
    <mergeCell ref="P154:Q154"/>
    <mergeCell ref="P155:Q155"/>
    <mergeCell ref="P156:Q156"/>
    <mergeCell ref="BM120:BM123"/>
    <mergeCell ref="AF149:AG149"/>
    <mergeCell ref="BE120:BE123"/>
    <mergeCell ref="BF120:BF123"/>
    <mergeCell ref="BG120:BG123"/>
    <mergeCell ref="BB122:BB123"/>
    <mergeCell ref="P144:Q144"/>
    <mergeCell ref="P143:Q143"/>
    <mergeCell ref="BL120:BL123"/>
    <mergeCell ref="AF140:AG140"/>
    <mergeCell ref="P141:Q141"/>
    <mergeCell ref="P142:Q142"/>
    <mergeCell ref="BH120:BH123"/>
    <mergeCell ref="BY101:BY103"/>
    <mergeCell ref="BZ101:BZ103"/>
    <mergeCell ref="CA101:CA103"/>
    <mergeCell ref="CB101:CB103"/>
    <mergeCell ref="BU101:BU103"/>
    <mergeCell ref="BV101:BV103"/>
    <mergeCell ref="BW101:BW103"/>
    <mergeCell ref="BX101:BX103"/>
    <mergeCell ref="BY110:BY113"/>
    <mergeCell ref="BZ110:BZ113"/>
    <mergeCell ref="CA110:CA113"/>
    <mergeCell ref="CB110:CB113"/>
    <mergeCell ref="BU110:BU113"/>
    <mergeCell ref="BV110:BV113"/>
    <mergeCell ref="BW110:BW113"/>
    <mergeCell ref="BX110:BX113"/>
    <mergeCell ref="BY81:BY83"/>
    <mergeCell ref="BZ81:BZ83"/>
    <mergeCell ref="CA81:CA83"/>
    <mergeCell ref="CB81:CB83"/>
    <mergeCell ref="BU81:BU83"/>
    <mergeCell ref="BV81:BV83"/>
    <mergeCell ref="BW81:BW83"/>
    <mergeCell ref="BX81:BX83"/>
    <mergeCell ref="BY90:BY91"/>
    <mergeCell ref="BZ90:BZ91"/>
    <mergeCell ref="CA90:CA91"/>
    <mergeCell ref="CB90:CB91"/>
    <mergeCell ref="BU90:BU91"/>
    <mergeCell ref="BV90:BV91"/>
    <mergeCell ref="BW90:BW91"/>
    <mergeCell ref="BX90:BX91"/>
    <mergeCell ref="BY64:BY66"/>
    <mergeCell ref="BZ64:BZ66"/>
    <mergeCell ref="CA64:CA66"/>
    <mergeCell ref="CB64:CB66"/>
    <mergeCell ref="BU64:BU66"/>
    <mergeCell ref="BV64:BV66"/>
    <mergeCell ref="BW64:BW66"/>
    <mergeCell ref="BX64:BX66"/>
    <mergeCell ref="BY73:BY74"/>
    <mergeCell ref="BZ73:BZ74"/>
    <mergeCell ref="CA73:CA74"/>
    <mergeCell ref="CB73:CB74"/>
    <mergeCell ref="BU73:BU74"/>
    <mergeCell ref="BV73:BV74"/>
    <mergeCell ref="BW73:BW74"/>
    <mergeCell ref="BX73:BX74"/>
    <mergeCell ref="BW39:BW41"/>
    <mergeCell ref="BX39:BX41"/>
    <mergeCell ref="BY48:BY52"/>
    <mergeCell ref="BZ48:BZ52"/>
    <mergeCell ref="CA48:CA52"/>
    <mergeCell ref="CB48:CB52"/>
    <mergeCell ref="BU48:BU52"/>
    <mergeCell ref="BV48:BV52"/>
    <mergeCell ref="BW48:BW52"/>
    <mergeCell ref="BX48:BX52"/>
    <mergeCell ref="AX40:AX41"/>
    <mergeCell ref="AX48:AX49"/>
    <mergeCell ref="BY16:BY20"/>
    <mergeCell ref="BZ16:BZ20"/>
    <mergeCell ref="CA16:CA20"/>
    <mergeCell ref="CB16:CB20"/>
    <mergeCell ref="BU16:BU20"/>
    <mergeCell ref="BV16:BV20"/>
    <mergeCell ref="BW16:BW20"/>
    <mergeCell ref="BX16:BX20"/>
    <mergeCell ref="BY27:BY32"/>
    <mergeCell ref="BZ27:BZ32"/>
    <mergeCell ref="CA27:CA32"/>
    <mergeCell ref="CB27:CB32"/>
    <mergeCell ref="BU27:BU32"/>
    <mergeCell ref="BV27:BV32"/>
    <mergeCell ref="BW27:BW32"/>
    <mergeCell ref="BX27:BX32"/>
    <mergeCell ref="BY39:BY41"/>
    <mergeCell ref="BZ39:BZ41"/>
    <mergeCell ref="CA39:CA41"/>
    <mergeCell ref="CB39:CB41"/>
    <mergeCell ref="BU39:BU41"/>
    <mergeCell ref="BV39:BV41"/>
    <mergeCell ref="BB65:BB66"/>
    <mergeCell ref="BB82:BB83"/>
    <mergeCell ref="BB101:BB103"/>
    <mergeCell ref="BA14:BB14"/>
    <mergeCell ref="AW14:AX14"/>
    <mergeCell ref="BB120:BB121"/>
    <mergeCell ref="BB16:BB18"/>
    <mergeCell ref="BB19:BB20"/>
    <mergeCell ref="BB27:BB28"/>
    <mergeCell ref="BB29:BB32"/>
    <mergeCell ref="AX51:AX52"/>
    <mergeCell ref="AX65:AX66"/>
    <mergeCell ref="AX110:AX111"/>
    <mergeCell ref="AX112:AX113"/>
    <mergeCell ref="AX120:AX121"/>
    <mergeCell ref="BB110:BB111"/>
    <mergeCell ref="BB112:BB113"/>
    <mergeCell ref="AX82:AX83"/>
    <mergeCell ref="AX101:AX103"/>
    <mergeCell ref="BB51:BB52"/>
    <mergeCell ref="AX19:AX20"/>
    <mergeCell ref="AX16:AX18"/>
    <mergeCell ref="AX27:AX28"/>
    <mergeCell ref="AX29:AX32"/>
    <mergeCell ref="BB40:BB41"/>
    <mergeCell ref="BB48:BB49"/>
    <mergeCell ref="BE16:BE20"/>
    <mergeCell ref="BF16:BF20"/>
    <mergeCell ref="BG16:BG20"/>
    <mergeCell ref="BH16:BH20"/>
    <mergeCell ref="BE48:BE52"/>
    <mergeCell ref="BF48:BF52"/>
    <mergeCell ref="BG48:BG52"/>
    <mergeCell ref="BH48:BH52"/>
    <mergeCell ref="BE39:BE41"/>
    <mergeCell ref="BF39:BF41"/>
    <mergeCell ref="BG39:BG41"/>
    <mergeCell ref="BH39:BH41"/>
    <mergeCell ref="BI16:BI20"/>
    <mergeCell ref="BJ16:BJ20"/>
    <mergeCell ref="BK16:BK20"/>
    <mergeCell ref="BL16:BL20"/>
    <mergeCell ref="BE27:BE32"/>
    <mergeCell ref="BF27:BF32"/>
    <mergeCell ref="BG27:BG32"/>
    <mergeCell ref="BH27:BH32"/>
    <mergeCell ref="BI27:BI32"/>
    <mergeCell ref="BJ27:BJ32"/>
    <mergeCell ref="BK27:BK32"/>
    <mergeCell ref="BL27:BL32"/>
    <mergeCell ref="BI39:BI41"/>
    <mergeCell ref="BJ39:BJ41"/>
    <mergeCell ref="BK39:BK41"/>
    <mergeCell ref="BL39:BL41"/>
    <mergeCell ref="BE73:BE74"/>
    <mergeCell ref="BF73:BF74"/>
    <mergeCell ref="BG73:BG74"/>
    <mergeCell ref="BH73:BH74"/>
    <mergeCell ref="BI73:BI74"/>
    <mergeCell ref="BJ73:BJ74"/>
    <mergeCell ref="BK73:BK74"/>
    <mergeCell ref="BL73:BL74"/>
    <mergeCell ref="BI48:BI52"/>
    <mergeCell ref="BJ48:BJ52"/>
    <mergeCell ref="BK48:BK52"/>
    <mergeCell ref="BL48:BL52"/>
    <mergeCell ref="BE64:BE66"/>
    <mergeCell ref="BF64:BF66"/>
    <mergeCell ref="BG64:BG66"/>
    <mergeCell ref="BH64:BH66"/>
    <mergeCell ref="BI64:BI66"/>
    <mergeCell ref="BJ64:BJ66"/>
    <mergeCell ref="BE90:BE91"/>
    <mergeCell ref="BF90:BF91"/>
    <mergeCell ref="BG90:BG91"/>
    <mergeCell ref="BH90:BH91"/>
    <mergeCell ref="BI90:BI91"/>
    <mergeCell ref="BJ90:BJ91"/>
    <mergeCell ref="BK90:BK91"/>
    <mergeCell ref="BL90:BL91"/>
    <mergeCell ref="BE81:BE83"/>
    <mergeCell ref="BF81:BF83"/>
    <mergeCell ref="BG81:BG83"/>
    <mergeCell ref="BH81:BH83"/>
    <mergeCell ref="BI81:BI83"/>
    <mergeCell ref="BJ81:BJ83"/>
    <mergeCell ref="BE110:BE113"/>
    <mergeCell ref="BF110:BF113"/>
    <mergeCell ref="BG110:BG113"/>
    <mergeCell ref="BH110:BH113"/>
    <mergeCell ref="BI110:BI113"/>
    <mergeCell ref="BJ110:BJ113"/>
    <mergeCell ref="BK110:BK113"/>
    <mergeCell ref="BL110:BL113"/>
    <mergeCell ref="BE101:BE103"/>
    <mergeCell ref="BF101:BF103"/>
    <mergeCell ref="BG101:BG103"/>
    <mergeCell ref="BH101:BH103"/>
    <mergeCell ref="BI101:BI103"/>
    <mergeCell ref="BJ101:BJ103"/>
    <mergeCell ref="BM48:BM52"/>
    <mergeCell ref="BM81:BM83"/>
    <mergeCell ref="BM110:BM113"/>
    <mergeCell ref="BM90:BM91"/>
    <mergeCell ref="BM101:BM103"/>
    <mergeCell ref="BM73:BM74"/>
    <mergeCell ref="BM39:BM41"/>
    <mergeCell ref="BM64:BM66"/>
    <mergeCell ref="BK101:BK103"/>
    <mergeCell ref="BL101:BL103"/>
    <mergeCell ref="BK81:BK83"/>
    <mergeCell ref="BL81:BL83"/>
    <mergeCell ref="BK64:BK66"/>
    <mergeCell ref="BL64:BL66"/>
    <mergeCell ref="BT16:BT20"/>
    <mergeCell ref="BM27:BM32"/>
    <mergeCell ref="BN27:BN32"/>
    <mergeCell ref="BO27:BO32"/>
    <mergeCell ref="BP27:BP32"/>
    <mergeCell ref="BQ27:BQ32"/>
    <mergeCell ref="BR27:BR32"/>
    <mergeCell ref="BS27:BS32"/>
    <mergeCell ref="BT27:BT32"/>
    <mergeCell ref="BN16:BN20"/>
    <mergeCell ref="BO16:BO20"/>
    <mergeCell ref="BP16:BP20"/>
    <mergeCell ref="BQ16:BQ20"/>
    <mergeCell ref="BR16:BR20"/>
    <mergeCell ref="BS16:BS20"/>
    <mergeCell ref="BM16:BM20"/>
    <mergeCell ref="BT39:BT41"/>
    <mergeCell ref="BN48:BN52"/>
    <mergeCell ref="BO48:BO52"/>
    <mergeCell ref="BP48:BP52"/>
    <mergeCell ref="BQ48:BQ52"/>
    <mergeCell ref="BR48:BR52"/>
    <mergeCell ref="BS48:BS52"/>
    <mergeCell ref="BT48:BT52"/>
    <mergeCell ref="BN39:BN41"/>
    <mergeCell ref="BO39:BO41"/>
    <mergeCell ref="BP39:BP41"/>
    <mergeCell ref="BQ39:BQ41"/>
    <mergeCell ref="BR39:BR41"/>
    <mergeCell ref="BS39:BS41"/>
    <mergeCell ref="BT64:BT66"/>
    <mergeCell ref="BQ73:BQ74"/>
    <mergeCell ref="BR73:BR74"/>
    <mergeCell ref="BS73:BS74"/>
    <mergeCell ref="BT73:BT74"/>
    <mergeCell ref="BQ81:BQ83"/>
    <mergeCell ref="BN73:BN74"/>
    <mergeCell ref="BO73:BO74"/>
    <mergeCell ref="BP73:BP74"/>
    <mergeCell ref="BN81:BN83"/>
    <mergeCell ref="BO81:BO83"/>
    <mergeCell ref="BP81:BP83"/>
    <mergeCell ref="BN64:BN66"/>
    <mergeCell ref="BO64:BO66"/>
    <mergeCell ref="BP64:BP66"/>
    <mergeCell ref="BQ64:BQ66"/>
    <mergeCell ref="BR64:BR66"/>
    <mergeCell ref="BS64:BS66"/>
    <mergeCell ref="BR110:BR113"/>
    <mergeCell ref="BS110:BS113"/>
    <mergeCell ref="BT110:BT113"/>
    <mergeCell ref="BT90:BT91"/>
    <mergeCell ref="BR81:BR83"/>
    <mergeCell ref="BS81:BS83"/>
    <mergeCell ref="BT81:BT83"/>
    <mergeCell ref="BN101:BN103"/>
    <mergeCell ref="BO101:BO103"/>
    <mergeCell ref="BP101:BP103"/>
    <mergeCell ref="BQ101:BQ103"/>
    <mergeCell ref="BN110:BN113"/>
    <mergeCell ref="BO110:BO113"/>
    <mergeCell ref="BP110:BP113"/>
    <mergeCell ref="BQ110:BQ113"/>
    <mergeCell ref="BR101:BR103"/>
    <mergeCell ref="BS101:BS103"/>
    <mergeCell ref="BT101:BT103"/>
    <mergeCell ref="BQ90:BQ91"/>
    <mergeCell ref="BR90:BR91"/>
    <mergeCell ref="BS90:BS91"/>
    <mergeCell ref="BN90:BN91"/>
    <mergeCell ref="BO90:BO91"/>
    <mergeCell ref="BP90:BP91"/>
    <mergeCell ref="CG16:CG20"/>
    <mergeCell ref="CH16:CH20"/>
    <mergeCell ref="CC27:CC32"/>
    <mergeCell ref="CD27:CD32"/>
    <mergeCell ref="CE27:CE32"/>
    <mergeCell ref="CF27:CF32"/>
    <mergeCell ref="CG27:CG32"/>
    <mergeCell ref="CH27:CH32"/>
    <mergeCell ref="CC16:CC20"/>
    <mergeCell ref="CD16:CD20"/>
    <mergeCell ref="CE16:CE20"/>
    <mergeCell ref="CF16:CF20"/>
    <mergeCell ref="CH39:CH41"/>
    <mergeCell ref="CG48:CG52"/>
    <mergeCell ref="CH48:CH52"/>
    <mergeCell ref="CG73:CG74"/>
    <mergeCell ref="CH73:CH74"/>
    <mergeCell ref="CC39:CC41"/>
    <mergeCell ref="CD39:CD41"/>
    <mergeCell ref="CE39:CE41"/>
    <mergeCell ref="CF39:CF41"/>
    <mergeCell ref="CG64:CG66"/>
    <mergeCell ref="CH64:CH66"/>
    <mergeCell ref="CC48:CC52"/>
    <mergeCell ref="CD48:CD52"/>
    <mergeCell ref="CE48:CE52"/>
    <mergeCell ref="CF48:CF52"/>
    <mergeCell ref="CC64:CC66"/>
    <mergeCell ref="CD64:CD66"/>
    <mergeCell ref="CC73:CC74"/>
    <mergeCell ref="CD73:CD74"/>
    <mergeCell ref="CE73:CE74"/>
    <mergeCell ref="CF73:CF74"/>
    <mergeCell ref="CE64:CE66"/>
    <mergeCell ref="CF64:CF66"/>
    <mergeCell ref="CG39:CG41"/>
    <mergeCell ref="CG81:CG83"/>
    <mergeCell ref="CH81:CH83"/>
    <mergeCell ref="CG90:CG91"/>
    <mergeCell ref="CH90:CH91"/>
    <mergeCell ref="CG110:CG113"/>
    <mergeCell ref="CH110:CH113"/>
    <mergeCell ref="CC81:CC83"/>
    <mergeCell ref="CD81:CD83"/>
    <mergeCell ref="CE81:CE83"/>
    <mergeCell ref="CF81:CF83"/>
    <mergeCell ref="CG101:CG103"/>
    <mergeCell ref="CH101:CH103"/>
    <mergeCell ref="CC90:CC91"/>
    <mergeCell ref="CD90:CD91"/>
    <mergeCell ref="CE90:CE91"/>
    <mergeCell ref="CF90:CF91"/>
    <mergeCell ref="CH120:CH123"/>
    <mergeCell ref="CC120:CC123"/>
    <mergeCell ref="CD120:CD123"/>
    <mergeCell ref="CE120:CE123"/>
    <mergeCell ref="CF120:CF123"/>
    <mergeCell ref="CC101:CC103"/>
    <mergeCell ref="CD101:CD103"/>
    <mergeCell ref="CC110:CC113"/>
    <mergeCell ref="CD110:CD113"/>
    <mergeCell ref="CE110:CE113"/>
    <mergeCell ref="CF110:CF113"/>
    <mergeCell ref="CE101:CE103"/>
    <mergeCell ref="CF101:CF103"/>
    <mergeCell ref="E173:O173"/>
    <mergeCell ref="P168:Q168"/>
    <mergeCell ref="P169:Q169"/>
    <mergeCell ref="P172:Q172"/>
    <mergeCell ref="P173:Q173"/>
    <mergeCell ref="CG120:CG123"/>
    <mergeCell ref="CA120:CA123"/>
    <mergeCell ref="CB120:CB123"/>
    <mergeCell ref="BU120:BU123"/>
    <mergeCell ref="BV120:BV123"/>
    <mergeCell ref="BT120:BT123"/>
    <mergeCell ref="BQ120:BQ123"/>
    <mergeCell ref="BN120:BN123"/>
    <mergeCell ref="BW120:BW123"/>
    <mergeCell ref="BX120:BX123"/>
    <mergeCell ref="BZ120:BZ123"/>
    <mergeCell ref="BY120:BY123"/>
    <mergeCell ref="BI120:BI123"/>
    <mergeCell ref="BJ120:BJ123"/>
    <mergeCell ref="BK120:BK123"/>
    <mergeCell ref="BS120:BS123"/>
    <mergeCell ref="BO120:BO123"/>
    <mergeCell ref="BP120:BP123"/>
    <mergeCell ref="AX122:AX123"/>
  </mergeCells>
  <phoneticPr fontId="3" type="noConversion"/>
  <pageMargins left="1.19" right="0.78740157480314965" top="0.98425196850393704" bottom="0.98425196850393704" header="0" footer="0"/>
  <pageSetup paperSize="9" scale="12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dimension ref="A1:AY276"/>
  <sheetViews>
    <sheetView zoomScale="85" workbookViewId="0">
      <selection activeCell="R4" sqref="R4"/>
    </sheetView>
  </sheetViews>
  <sheetFormatPr baseColWidth="10" defaultRowHeight="12.75"/>
  <cols>
    <col min="2" max="15" width="5.7109375" customWidth="1"/>
    <col min="17" max="51" width="11.42578125" style="405"/>
  </cols>
  <sheetData>
    <row r="1" spans="1:16" ht="13.5" thickBot="1">
      <c r="A1" s="40"/>
      <c r="B1" s="40"/>
      <c r="C1" s="40"/>
      <c r="D1" s="40"/>
      <c r="E1" s="40"/>
      <c r="F1" s="40"/>
      <c r="G1" s="40"/>
      <c r="H1" s="40"/>
      <c r="I1" s="40"/>
      <c r="J1" s="40"/>
      <c r="K1" s="40"/>
      <c r="L1" s="40"/>
      <c r="M1" s="40"/>
      <c r="N1" s="40"/>
      <c r="O1" s="40"/>
      <c r="P1" s="40"/>
    </row>
    <row r="2" spans="1:16" ht="13.5" customHeight="1" thickBot="1">
      <c r="A2" s="40"/>
      <c r="B2" s="9">
        <v>1</v>
      </c>
      <c r="C2" s="5" t="s">
        <v>107</v>
      </c>
      <c r="D2" s="7"/>
      <c r="E2" s="10"/>
      <c r="F2" s="10"/>
      <c r="G2" s="6"/>
      <c r="H2" s="6"/>
      <c r="I2" s="6"/>
      <c r="J2" s="6"/>
      <c r="K2" s="6"/>
      <c r="L2" s="6"/>
      <c r="M2" s="391">
        <v>8.2899999999999991</v>
      </c>
      <c r="N2" s="392"/>
      <c r="O2" s="40"/>
      <c r="P2" s="40"/>
    </row>
    <row r="3" spans="1:16" ht="13.5" customHeight="1" thickBot="1">
      <c r="A3" s="40"/>
      <c r="B3" s="9">
        <v>2</v>
      </c>
      <c r="C3" s="11" t="s">
        <v>79</v>
      </c>
      <c r="D3" s="12"/>
      <c r="E3" s="13"/>
      <c r="F3" s="13"/>
      <c r="G3" s="14"/>
      <c r="H3" s="14"/>
      <c r="I3" s="14"/>
      <c r="J3" s="14"/>
      <c r="K3" s="14"/>
      <c r="L3" s="14"/>
      <c r="M3" s="387">
        <v>5.68</v>
      </c>
      <c r="N3" s="388"/>
      <c r="O3" s="40"/>
      <c r="P3" s="40"/>
    </row>
    <row r="4" spans="1:16" ht="13.5" customHeight="1" thickBot="1">
      <c r="A4" s="40"/>
      <c r="B4" s="9">
        <v>3</v>
      </c>
      <c r="C4" s="11" t="s">
        <v>80</v>
      </c>
      <c r="D4" s="12"/>
      <c r="E4" s="13"/>
      <c r="F4" s="13"/>
      <c r="G4" s="14"/>
      <c r="H4" s="14"/>
      <c r="I4" s="14"/>
      <c r="J4" s="14"/>
      <c r="K4" s="14"/>
      <c r="L4" s="14"/>
      <c r="M4" s="389">
        <v>6.36</v>
      </c>
      <c r="N4" s="390"/>
      <c r="O4" s="40"/>
      <c r="P4" s="40"/>
    </row>
    <row r="5" spans="1:16" ht="13.5" customHeight="1" thickBot="1">
      <c r="A5" s="40"/>
      <c r="B5" s="9">
        <v>4</v>
      </c>
      <c r="C5" s="11" t="s">
        <v>81</v>
      </c>
      <c r="D5" s="12"/>
      <c r="E5" s="13"/>
      <c r="F5" s="13"/>
      <c r="G5" s="14"/>
      <c r="H5" s="14"/>
      <c r="I5" s="14"/>
      <c r="J5" s="14"/>
      <c r="K5" s="14"/>
      <c r="L5" s="14"/>
      <c r="M5" s="389">
        <v>6.73</v>
      </c>
      <c r="N5" s="390"/>
      <c r="O5" s="40"/>
      <c r="P5" s="40"/>
    </row>
    <row r="6" spans="1:16" ht="13.5" customHeight="1" thickBot="1">
      <c r="A6" s="40"/>
      <c r="B6" s="9">
        <v>5</v>
      </c>
      <c r="C6" s="11" t="s">
        <v>82</v>
      </c>
      <c r="D6" s="12"/>
      <c r="E6" s="13"/>
      <c r="F6" s="13"/>
      <c r="G6" s="14"/>
      <c r="H6" s="14"/>
      <c r="I6" s="14"/>
      <c r="J6" s="14"/>
      <c r="K6" s="14"/>
      <c r="L6" s="14"/>
      <c r="M6" s="385">
        <v>4.82</v>
      </c>
      <c r="N6" s="386"/>
      <c r="O6" s="40"/>
      <c r="P6" s="40"/>
    </row>
    <row r="7" spans="1:16" ht="13.5" customHeight="1" thickBot="1">
      <c r="A7" s="40"/>
      <c r="B7" s="9">
        <v>6</v>
      </c>
      <c r="C7" s="11" t="s">
        <v>83</v>
      </c>
      <c r="D7" s="12"/>
      <c r="E7" s="13"/>
      <c r="F7" s="13"/>
      <c r="G7" s="14"/>
      <c r="H7" s="14"/>
      <c r="I7" s="14"/>
      <c r="J7" s="14"/>
      <c r="K7" s="14"/>
      <c r="L7" s="14"/>
      <c r="M7" s="387">
        <v>5.68</v>
      </c>
      <c r="N7" s="388"/>
      <c r="O7" s="40"/>
      <c r="P7" s="40"/>
    </row>
    <row r="8" spans="1:16" ht="13.5" customHeight="1" thickBot="1">
      <c r="A8" s="40"/>
      <c r="B8" s="9">
        <v>7</v>
      </c>
      <c r="C8" s="11" t="s">
        <v>84</v>
      </c>
      <c r="D8" s="12"/>
      <c r="E8" s="13"/>
      <c r="F8" s="13"/>
      <c r="G8" s="14"/>
      <c r="H8" s="14"/>
      <c r="I8" s="14"/>
      <c r="J8" s="14"/>
      <c r="K8" s="14"/>
      <c r="L8" s="14"/>
      <c r="M8" s="389">
        <v>6.86</v>
      </c>
      <c r="N8" s="390"/>
      <c r="O8" s="40"/>
      <c r="P8" s="40"/>
    </row>
    <row r="9" spans="1:16" ht="13.5" customHeight="1" thickBot="1">
      <c r="A9" s="40"/>
      <c r="B9" s="9">
        <v>8</v>
      </c>
      <c r="C9" s="11" t="s">
        <v>85</v>
      </c>
      <c r="D9" s="12"/>
      <c r="E9" s="13"/>
      <c r="F9" s="13"/>
      <c r="G9" s="14"/>
      <c r="H9" s="14"/>
      <c r="I9" s="14"/>
      <c r="J9" s="14"/>
      <c r="K9" s="14"/>
      <c r="L9" s="14"/>
      <c r="M9" s="389">
        <v>6.36</v>
      </c>
      <c r="N9" s="390"/>
      <c r="O9" s="40"/>
      <c r="P9" s="40"/>
    </row>
    <row r="10" spans="1:16" hidden="1">
      <c r="A10" s="40"/>
      <c r="B10" s="3"/>
      <c r="C10" s="2"/>
      <c r="D10" s="2"/>
      <c r="E10" s="1"/>
      <c r="F10" s="1"/>
      <c r="G10" s="1"/>
      <c r="H10" s="1"/>
      <c r="I10" s="1"/>
      <c r="J10" s="1"/>
      <c r="K10" s="1"/>
      <c r="L10" s="1"/>
      <c r="M10" s="1"/>
      <c r="N10" s="39"/>
      <c r="O10" s="40"/>
      <c r="P10" s="40"/>
    </row>
    <row r="11" spans="1:16" ht="13.5" hidden="1" thickBot="1">
      <c r="A11" s="40"/>
      <c r="B11" s="3"/>
      <c r="C11" s="2"/>
      <c r="D11" s="2"/>
      <c r="E11" s="1"/>
      <c r="F11" s="1"/>
      <c r="G11" s="1"/>
      <c r="H11" s="1"/>
      <c r="I11" s="1"/>
      <c r="J11" s="1"/>
      <c r="K11" s="1"/>
      <c r="L11" s="1"/>
      <c r="M11" s="1"/>
      <c r="N11" s="39"/>
      <c r="O11" s="40"/>
      <c r="P11" s="40"/>
    </row>
    <row r="12" spans="1:16" ht="13.5" hidden="1" thickBot="1">
      <c r="A12" s="40"/>
      <c r="B12" s="3"/>
      <c r="C12" s="2"/>
      <c r="D12" s="2"/>
      <c r="E12" s="1"/>
      <c r="F12" s="1"/>
      <c r="G12" s="1"/>
      <c r="H12" s="1"/>
      <c r="I12" s="1"/>
      <c r="J12" s="1"/>
      <c r="K12" s="1"/>
      <c r="L12" s="1"/>
      <c r="M12" s="393">
        <f>SUM(M2:N11)</f>
        <v>50.78</v>
      </c>
      <c r="N12" s="393"/>
      <c r="O12" s="40"/>
      <c r="P12" s="40"/>
    </row>
    <row r="13" spans="1:16" ht="24" thickBot="1">
      <c r="A13" s="40"/>
      <c r="B13" s="380" t="s">
        <v>69</v>
      </c>
      <c r="C13" s="381"/>
      <c r="D13" s="381"/>
      <c r="E13" s="381"/>
      <c r="F13" s="381"/>
      <c r="G13" s="381"/>
      <c r="H13" s="381"/>
      <c r="I13" s="381"/>
      <c r="J13" s="381"/>
      <c r="K13" s="381"/>
      <c r="L13" s="382"/>
      <c r="M13" s="383">
        <f>(M12/8)</f>
        <v>6.3475000000000001</v>
      </c>
      <c r="N13" s="384"/>
      <c r="O13" s="40"/>
      <c r="P13" s="40"/>
    </row>
    <row r="14" spans="1:16">
      <c r="A14" s="40"/>
      <c r="B14" s="40"/>
      <c r="C14" s="40"/>
      <c r="D14" s="40"/>
      <c r="E14" s="40"/>
      <c r="F14" s="40"/>
      <c r="G14" s="40"/>
      <c r="H14" s="40"/>
      <c r="I14" s="40"/>
      <c r="J14" s="40"/>
      <c r="K14" s="40"/>
      <c r="L14" s="40"/>
      <c r="M14" s="40"/>
      <c r="N14" s="40"/>
      <c r="O14" s="40"/>
      <c r="P14" s="40"/>
    </row>
    <row r="15" spans="1:16">
      <c r="A15" s="40"/>
      <c r="B15" s="40"/>
      <c r="C15" s="40"/>
      <c r="D15" s="40"/>
      <c r="E15" s="40"/>
      <c r="F15" s="40"/>
      <c r="G15" s="40"/>
      <c r="H15" s="40"/>
      <c r="I15" s="40"/>
      <c r="J15" s="40"/>
      <c r="K15" s="40"/>
      <c r="L15" s="40"/>
      <c r="M15" s="40"/>
      <c r="N15" s="40"/>
      <c r="O15" s="40"/>
      <c r="P15" s="40"/>
    </row>
    <row r="16" spans="1:16">
      <c r="A16" s="40"/>
      <c r="B16" s="40"/>
      <c r="C16" s="40"/>
      <c r="D16" s="40"/>
      <c r="E16" s="40"/>
      <c r="F16" s="40"/>
      <c r="G16" s="40"/>
      <c r="H16" s="40"/>
      <c r="I16" s="40"/>
      <c r="J16" s="40"/>
      <c r="K16" s="40"/>
      <c r="L16" s="40"/>
      <c r="M16" s="40"/>
      <c r="N16" s="40"/>
      <c r="O16" s="40"/>
      <c r="P16" s="40"/>
    </row>
    <row r="17" s="405" customFormat="1"/>
    <row r="18" s="405" customFormat="1"/>
    <row r="19" s="405" customFormat="1"/>
    <row r="20" s="405" customFormat="1"/>
    <row r="21" s="405" customFormat="1"/>
    <row r="22" s="405" customFormat="1"/>
    <row r="23" s="405" customFormat="1"/>
    <row r="24" s="405" customFormat="1"/>
    <row r="25" s="405" customFormat="1"/>
    <row r="26" s="405" customFormat="1"/>
    <row r="27" s="405" customFormat="1"/>
    <row r="28" s="405" customFormat="1"/>
    <row r="29" s="405" customFormat="1"/>
    <row r="30" s="405" customFormat="1"/>
    <row r="31" s="405" customFormat="1"/>
    <row r="32" s="405" customFormat="1"/>
    <row r="33" s="405" customFormat="1"/>
    <row r="34" s="405" customFormat="1"/>
    <row r="35" s="405" customFormat="1"/>
    <row r="36" s="405" customFormat="1"/>
    <row r="37" s="405" customFormat="1"/>
    <row r="38" s="405" customFormat="1"/>
    <row r="39" s="405" customFormat="1"/>
    <row r="40" s="405" customFormat="1"/>
    <row r="41" s="405" customFormat="1"/>
    <row r="42" s="405" customFormat="1"/>
    <row r="43" s="405" customFormat="1"/>
    <row r="44" s="405" customFormat="1"/>
    <row r="45" s="405" customFormat="1"/>
    <row r="46" s="405" customFormat="1"/>
    <row r="47" s="405" customFormat="1"/>
    <row r="48" s="405" customFormat="1"/>
    <row r="49" s="405" customFormat="1"/>
    <row r="50" s="405" customFormat="1"/>
    <row r="51" s="405" customFormat="1"/>
    <row r="52" s="405" customFormat="1"/>
    <row r="53" s="405" customFormat="1"/>
    <row r="54" s="405" customFormat="1"/>
    <row r="55" s="405" customFormat="1"/>
    <row r="56" s="405" customFormat="1"/>
    <row r="57" s="405" customFormat="1"/>
    <row r="58" s="405" customFormat="1"/>
    <row r="59" s="405" customFormat="1"/>
    <row r="60" s="405" customFormat="1"/>
    <row r="61" s="405" customFormat="1"/>
    <row r="62" s="405" customFormat="1"/>
    <row r="63" s="405" customFormat="1"/>
    <row r="64" s="405" customFormat="1"/>
    <row r="65" s="405" customFormat="1"/>
    <row r="66" s="405" customFormat="1"/>
    <row r="67" s="405" customFormat="1"/>
    <row r="68" s="405" customFormat="1"/>
    <row r="69" s="405" customFormat="1"/>
    <row r="70" s="405" customFormat="1"/>
    <row r="71" s="405" customFormat="1"/>
    <row r="72" s="405" customFormat="1"/>
    <row r="73" s="405" customFormat="1"/>
    <row r="74" s="405" customFormat="1"/>
    <row r="75" s="405" customFormat="1"/>
    <row r="76" s="405" customFormat="1"/>
    <row r="77" s="405" customFormat="1"/>
    <row r="78" s="405" customFormat="1"/>
    <row r="79" s="405" customFormat="1"/>
    <row r="80" s="405" customFormat="1"/>
    <row r="81" s="405" customFormat="1"/>
    <row r="82" s="405" customFormat="1"/>
    <row r="83" s="405" customFormat="1"/>
    <row r="84" s="405" customFormat="1"/>
    <row r="85" s="405" customFormat="1"/>
    <row r="86" s="405" customFormat="1"/>
    <row r="87" s="405" customFormat="1"/>
    <row r="88" s="405" customFormat="1"/>
    <row r="89" s="405" customFormat="1"/>
    <row r="90" s="405" customFormat="1"/>
    <row r="91" s="405" customFormat="1"/>
    <row r="92" s="405" customFormat="1"/>
    <row r="93" s="405" customFormat="1"/>
    <row r="94" s="405" customFormat="1"/>
    <row r="95" s="405" customFormat="1"/>
    <row r="96" s="405" customFormat="1"/>
    <row r="97" s="405" customFormat="1"/>
    <row r="98" s="405" customFormat="1"/>
    <row r="99" s="405" customFormat="1"/>
    <row r="100" s="405" customFormat="1"/>
    <row r="101" s="405" customFormat="1"/>
    <row r="102" s="405" customFormat="1"/>
    <row r="103" s="405" customFormat="1"/>
    <row r="104" s="405" customFormat="1"/>
    <row r="105" s="405" customFormat="1"/>
    <row r="106" s="405" customFormat="1"/>
    <row r="107" s="405" customFormat="1"/>
    <row r="108" s="405" customFormat="1"/>
    <row r="109" s="405" customFormat="1"/>
    <row r="110" s="405" customFormat="1"/>
    <row r="111" s="405" customFormat="1"/>
    <row r="112" s="405" customFormat="1"/>
    <row r="113" s="405" customFormat="1"/>
    <row r="114" s="405" customFormat="1"/>
    <row r="115" s="405" customFormat="1"/>
    <row r="116" s="405" customFormat="1"/>
    <row r="117" s="405" customFormat="1"/>
    <row r="118" s="405" customFormat="1"/>
    <row r="119" s="405" customFormat="1"/>
    <row r="120" s="405" customFormat="1"/>
    <row r="121" s="405" customFormat="1"/>
    <row r="122" s="405" customFormat="1"/>
    <row r="123" s="405" customFormat="1"/>
    <row r="124" s="405" customFormat="1"/>
    <row r="125" s="405" customFormat="1"/>
    <row r="126" s="405" customFormat="1"/>
    <row r="127" s="405" customFormat="1"/>
    <row r="128" s="405" customFormat="1"/>
    <row r="129" s="405" customFormat="1"/>
    <row r="130" s="405" customFormat="1"/>
    <row r="131" s="405" customFormat="1"/>
    <row r="132" s="405" customFormat="1"/>
    <row r="133" s="405" customFormat="1"/>
    <row r="134" s="405" customFormat="1"/>
    <row r="135" s="405" customFormat="1"/>
    <row r="136" s="405" customFormat="1"/>
    <row r="137" s="405" customFormat="1"/>
    <row r="138" s="405" customFormat="1"/>
    <row r="139" s="405" customFormat="1"/>
    <row r="140" s="405" customFormat="1"/>
    <row r="141" s="405" customFormat="1"/>
    <row r="142" s="405" customFormat="1"/>
    <row r="143" s="405" customFormat="1"/>
    <row r="144" s="405" customFormat="1"/>
    <row r="145" s="405" customFormat="1"/>
    <row r="146" s="405" customFormat="1"/>
    <row r="147" s="405" customFormat="1"/>
    <row r="148" s="405" customFormat="1"/>
    <row r="149" s="405" customFormat="1"/>
    <row r="150" s="405" customFormat="1"/>
    <row r="151" s="405" customFormat="1"/>
    <row r="152" s="405" customFormat="1"/>
    <row r="153" s="405" customFormat="1"/>
    <row r="154" s="405" customFormat="1"/>
    <row r="155" s="405" customFormat="1"/>
    <row r="156" s="405" customFormat="1"/>
    <row r="157" s="405" customFormat="1"/>
    <row r="158" s="405" customFormat="1"/>
    <row r="159" s="405" customFormat="1"/>
    <row r="160" s="405" customFormat="1"/>
    <row r="161" s="405" customFormat="1"/>
    <row r="162" s="405" customFormat="1"/>
    <row r="163" s="405" customFormat="1"/>
    <row r="164" s="405" customFormat="1"/>
    <row r="165" s="405" customFormat="1"/>
    <row r="166" s="405" customFormat="1"/>
    <row r="167" s="405" customFormat="1"/>
    <row r="168" s="405" customFormat="1"/>
    <row r="169" s="405" customFormat="1"/>
    <row r="170" s="405" customFormat="1"/>
    <row r="171" s="405" customFormat="1"/>
    <row r="172" s="405" customFormat="1"/>
    <row r="173" s="405" customFormat="1"/>
    <row r="174" s="405" customFormat="1"/>
    <row r="175" s="405" customFormat="1"/>
    <row r="176" s="405" customFormat="1"/>
    <row r="177" s="405" customFormat="1"/>
    <row r="178" s="405" customFormat="1"/>
    <row r="179" s="405" customFormat="1"/>
    <row r="180" s="405" customFormat="1"/>
    <row r="181" s="405" customFormat="1"/>
    <row r="182" s="405" customFormat="1"/>
    <row r="183" s="405" customFormat="1"/>
    <row r="184" s="405" customFormat="1"/>
    <row r="185" s="405" customFormat="1"/>
    <row r="186" s="405" customFormat="1"/>
    <row r="187" s="405" customFormat="1"/>
    <row r="188" s="405" customFormat="1"/>
    <row r="189" s="405" customFormat="1"/>
    <row r="190" s="405" customFormat="1"/>
    <row r="191" s="405" customFormat="1"/>
    <row r="192" s="405" customFormat="1"/>
    <row r="193" s="405" customFormat="1"/>
    <row r="194" s="405" customFormat="1"/>
    <row r="195" s="405" customFormat="1"/>
    <row r="196" s="405" customFormat="1"/>
    <row r="197" s="405" customFormat="1"/>
    <row r="198" s="405" customFormat="1"/>
    <row r="199" s="405" customFormat="1"/>
    <row r="200" s="405" customFormat="1"/>
    <row r="201" s="405" customFormat="1"/>
    <row r="202" s="405" customFormat="1"/>
    <row r="203" s="405" customFormat="1"/>
    <row r="204" s="405" customFormat="1"/>
    <row r="205" s="405" customFormat="1"/>
    <row r="206" s="405" customFormat="1"/>
    <row r="207" s="405" customFormat="1"/>
    <row r="208" s="405" customFormat="1"/>
    <row r="209" s="405" customFormat="1"/>
    <row r="210" s="405" customFormat="1"/>
    <row r="211" s="405" customFormat="1"/>
    <row r="212" s="405" customFormat="1"/>
    <row r="213" s="405" customFormat="1"/>
    <row r="214" s="405" customFormat="1"/>
    <row r="215" s="405" customFormat="1"/>
    <row r="216" s="405" customFormat="1"/>
    <row r="217" s="405" customFormat="1"/>
    <row r="218" s="405" customFormat="1"/>
    <row r="219" s="405" customFormat="1"/>
    <row r="220" s="405" customFormat="1"/>
    <row r="221" s="405" customFormat="1"/>
    <row r="222" s="405" customFormat="1"/>
    <row r="223" s="405" customFormat="1"/>
    <row r="224" s="405" customFormat="1"/>
    <row r="225" s="405" customFormat="1"/>
    <row r="226" s="405" customFormat="1"/>
    <row r="227" s="405" customFormat="1"/>
    <row r="228" s="405" customFormat="1"/>
    <row r="229" s="405" customFormat="1"/>
    <row r="230" s="405" customFormat="1"/>
    <row r="231" s="405" customFormat="1"/>
    <row r="232" s="405" customFormat="1"/>
    <row r="233" s="405" customFormat="1"/>
    <row r="234" s="405" customFormat="1"/>
    <row r="235" s="405" customFormat="1"/>
    <row r="236" s="405" customFormat="1"/>
    <row r="237" s="405" customFormat="1"/>
    <row r="238" s="405" customFormat="1"/>
    <row r="239" s="405" customFormat="1"/>
    <row r="240" s="405" customFormat="1"/>
    <row r="241" s="405" customFormat="1"/>
    <row r="242" s="405" customFormat="1"/>
    <row r="243" s="405" customFormat="1"/>
    <row r="244" s="405" customFormat="1"/>
    <row r="245" s="405" customFormat="1"/>
    <row r="246" s="405" customFormat="1"/>
    <row r="247" s="405" customFormat="1"/>
    <row r="248" s="405" customFormat="1"/>
    <row r="249" s="405" customFormat="1"/>
    <row r="250" s="405" customFormat="1"/>
    <row r="251" s="405" customFormat="1"/>
    <row r="252" s="405" customFormat="1"/>
    <row r="253" s="405" customFormat="1"/>
    <row r="254" s="405" customFormat="1"/>
    <row r="255" s="405" customFormat="1"/>
    <row r="256" s="405" customFormat="1"/>
    <row r="257" s="405" customFormat="1"/>
    <row r="258" s="405" customFormat="1"/>
    <row r="259" s="405" customFormat="1"/>
    <row r="260" s="405" customFormat="1"/>
    <row r="261" s="405" customFormat="1"/>
    <row r="262" s="405" customFormat="1"/>
    <row r="263" s="405" customFormat="1"/>
    <row r="264" s="405" customFormat="1"/>
    <row r="265" s="405" customFormat="1"/>
    <row r="266" s="405" customFormat="1"/>
    <row r="267" s="405" customFormat="1"/>
    <row r="268" s="405" customFormat="1"/>
    <row r="269" s="405" customFormat="1"/>
    <row r="270" s="405" customFormat="1"/>
    <row r="271" s="405" customFormat="1"/>
    <row r="272" s="405" customFormat="1"/>
    <row r="273" s="405" customFormat="1"/>
    <row r="274" s="405" customFormat="1"/>
    <row r="275" s="405" customFormat="1"/>
    <row r="276" s="405" customFormat="1"/>
  </sheetData>
  <sheetProtection password="CE28" sheet="1" objects="1" scenarios="1"/>
  <customSheetViews>
    <customSheetView guid="{6A7D07BC-3E00-49FD-9B1C-6709BBF15A08}" scale="85" hiddenRows="1">
      <selection activeCell="C9" sqref="C9"/>
      <pageMargins left="0.75" right="0.75" top="1" bottom="1" header="0" footer="0"/>
      <headerFooter alignWithMargins="0"/>
    </customSheetView>
  </customSheetViews>
  <mergeCells count="11">
    <mergeCell ref="M2:N2"/>
    <mergeCell ref="M3:N3"/>
    <mergeCell ref="M4:N4"/>
    <mergeCell ref="M5:N5"/>
    <mergeCell ref="M12:N12"/>
    <mergeCell ref="B13:L13"/>
    <mergeCell ref="M13:N13"/>
    <mergeCell ref="M6:N6"/>
    <mergeCell ref="M7:N7"/>
    <mergeCell ref="M8:N8"/>
    <mergeCell ref="M9:N9"/>
  </mergeCells>
  <phoneticPr fontId="3"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AS257"/>
  <sheetViews>
    <sheetView zoomScale="85" workbookViewId="0">
      <selection activeCell="L23" sqref="L23"/>
    </sheetView>
  </sheetViews>
  <sheetFormatPr baseColWidth="10" defaultRowHeight="12.75"/>
  <cols>
    <col min="2" max="16" width="5.7109375" customWidth="1"/>
    <col min="17" max="45" width="11.42578125" style="405"/>
  </cols>
  <sheetData>
    <row r="1" spans="1:16" ht="13.5" thickBot="1">
      <c r="A1" s="40"/>
      <c r="B1" s="40"/>
      <c r="C1" s="40"/>
      <c r="D1" s="40"/>
      <c r="E1" s="40"/>
      <c r="F1" s="40"/>
      <c r="G1" s="40"/>
      <c r="H1" s="40"/>
      <c r="I1" s="40"/>
      <c r="J1" s="40"/>
      <c r="K1" s="40"/>
      <c r="L1" s="40"/>
      <c r="M1" s="40"/>
      <c r="N1" s="40"/>
      <c r="O1" s="40"/>
      <c r="P1" s="40"/>
    </row>
    <row r="2" spans="1:16" ht="16.5" thickBot="1">
      <c r="A2" s="40"/>
      <c r="B2" s="41">
        <v>9</v>
      </c>
      <c r="C2" s="42" t="s">
        <v>86</v>
      </c>
      <c r="D2" s="24"/>
      <c r="E2" s="25"/>
      <c r="F2" s="25"/>
      <c r="G2" s="26"/>
      <c r="H2" s="26"/>
      <c r="I2" s="26"/>
      <c r="J2" s="26"/>
      <c r="K2" s="26"/>
      <c r="L2" s="43"/>
      <c r="M2" s="398"/>
      <c r="N2" s="399"/>
      <c r="O2" s="40"/>
      <c r="P2" s="40"/>
    </row>
    <row r="3" spans="1:16" ht="16.5" thickBot="1">
      <c r="A3" s="40"/>
      <c r="B3" s="9">
        <v>10</v>
      </c>
      <c r="C3" s="19" t="s">
        <v>87</v>
      </c>
      <c r="D3" s="20"/>
      <c r="E3" s="21"/>
      <c r="F3" s="21"/>
      <c r="G3" s="22"/>
      <c r="H3" s="22"/>
      <c r="I3" s="22"/>
      <c r="J3" s="22"/>
      <c r="K3" s="22"/>
      <c r="L3" s="22"/>
      <c r="M3" s="387">
        <v>5.85</v>
      </c>
      <c r="N3" s="388"/>
      <c r="O3" s="40"/>
      <c r="P3" s="40"/>
    </row>
    <row r="4" spans="1:16" ht="16.5" thickBot="1">
      <c r="A4" s="40"/>
      <c r="B4" s="9">
        <v>11</v>
      </c>
      <c r="C4" s="19" t="s">
        <v>108</v>
      </c>
      <c r="D4" s="20"/>
      <c r="E4" s="21"/>
      <c r="F4" s="21"/>
      <c r="G4" s="22"/>
      <c r="H4" s="22"/>
      <c r="I4" s="22"/>
      <c r="J4" s="22"/>
      <c r="K4" s="22"/>
      <c r="L4" s="22"/>
      <c r="M4" s="391">
        <v>7.36</v>
      </c>
      <c r="N4" s="392"/>
      <c r="O4" s="40"/>
      <c r="P4" s="40"/>
    </row>
    <row r="5" spans="1:16" ht="16.5" thickBot="1">
      <c r="A5" s="40"/>
      <c r="B5" s="9">
        <v>12</v>
      </c>
      <c r="C5" s="19" t="s">
        <v>89</v>
      </c>
      <c r="D5" s="20"/>
      <c r="E5" s="21"/>
      <c r="F5" s="21"/>
      <c r="G5" s="22"/>
      <c r="H5" s="22"/>
      <c r="I5" s="22"/>
      <c r="J5" s="22"/>
      <c r="K5" s="22"/>
      <c r="L5" s="22"/>
      <c r="M5" s="389">
        <v>6.82</v>
      </c>
      <c r="N5" s="390"/>
      <c r="O5" s="40"/>
      <c r="P5" s="40"/>
    </row>
    <row r="6" spans="1:16" ht="16.5" thickBot="1">
      <c r="A6" s="40"/>
      <c r="B6" s="9">
        <v>13</v>
      </c>
      <c r="C6" s="23" t="s">
        <v>90</v>
      </c>
      <c r="D6" s="24"/>
      <c r="E6" s="25"/>
      <c r="F6" s="25"/>
      <c r="G6" s="26"/>
      <c r="H6" s="26"/>
      <c r="I6" s="26"/>
      <c r="J6" s="26"/>
      <c r="K6" s="26"/>
      <c r="L6" s="26"/>
      <c r="M6" s="396">
        <v>8.18</v>
      </c>
      <c r="N6" s="397"/>
      <c r="O6" s="40"/>
      <c r="P6" s="40"/>
    </row>
    <row r="7" spans="1:16" hidden="1">
      <c r="A7" s="40"/>
      <c r="B7" s="3"/>
      <c r="C7" s="2"/>
      <c r="D7" s="2"/>
      <c r="E7" s="1"/>
      <c r="F7" s="1"/>
      <c r="G7" s="1"/>
      <c r="H7" s="1"/>
      <c r="I7" s="1"/>
      <c r="J7" s="1"/>
      <c r="K7" s="1"/>
      <c r="L7" s="1"/>
      <c r="M7" s="1"/>
      <c r="N7" s="39"/>
      <c r="O7" s="40"/>
      <c r="P7" s="40"/>
    </row>
    <row r="8" spans="1:16" ht="13.5" hidden="1" thickBot="1">
      <c r="A8" s="40"/>
      <c r="B8" s="3"/>
      <c r="C8" s="2"/>
      <c r="D8" s="2"/>
      <c r="E8" s="1"/>
      <c r="F8" s="1"/>
      <c r="G8" s="1"/>
      <c r="H8" s="1"/>
      <c r="I8" s="1"/>
      <c r="J8" s="1"/>
      <c r="K8" s="1"/>
      <c r="L8" s="1"/>
      <c r="M8" s="1"/>
      <c r="N8" s="39"/>
      <c r="O8" s="40"/>
      <c r="P8" s="40"/>
    </row>
    <row r="9" spans="1:16" ht="13.5" hidden="1" thickBot="1">
      <c r="A9" s="40"/>
      <c r="B9" s="3"/>
      <c r="C9" s="2"/>
      <c r="D9" s="2"/>
      <c r="E9" s="1"/>
      <c r="F9" s="1"/>
      <c r="G9" s="1"/>
      <c r="H9" s="1"/>
      <c r="I9" s="1"/>
      <c r="J9" s="1"/>
      <c r="K9" s="1"/>
      <c r="L9" s="1"/>
      <c r="M9" s="393">
        <f>SUM(M3:N8)</f>
        <v>28.21</v>
      </c>
      <c r="N9" s="393"/>
      <c r="O9" s="40"/>
      <c r="P9" s="40"/>
    </row>
    <row r="10" spans="1:16" ht="24" thickBot="1">
      <c r="A10" s="40"/>
      <c r="B10" s="380" t="s">
        <v>69</v>
      </c>
      <c r="C10" s="381"/>
      <c r="D10" s="381"/>
      <c r="E10" s="381"/>
      <c r="F10" s="381"/>
      <c r="G10" s="381"/>
      <c r="H10" s="381"/>
      <c r="I10" s="381"/>
      <c r="J10" s="381"/>
      <c r="K10" s="381"/>
      <c r="L10" s="382"/>
      <c r="M10" s="394">
        <f>(M9/5)</f>
        <v>5.6420000000000003</v>
      </c>
      <c r="N10" s="395"/>
      <c r="O10" s="40"/>
      <c r="P10" s="40"/>
    </row>
    <row r="11" spans="1:16">
      <c r="A11" s="40"/>
      <c r="B11" s="40"/>
      <c r="C11" s="40"/>
      <c r="D11" s="40"/>
      <c r="E11" s="40"/>
      <c r="F11" s="40"/>
      <c r="G11" s="40"/>
      <c r="H11" s="40"/>
      <c r="I11" s="40"/>
      <c r="J11" s="40"/>
      <c r="K11" s="40"/>
      <c r="L11" s="40"/>
      <c r="M11" s="40"/>
      <c r="N11" s="40"/>
      <c r="O11" s="40"/>
      <c r="P11" s="40"/>
    </row>
    <row r="12" spans="1:16">
      <c r="A12" s="40"/>
      <c r="B12" s="40"/>
      <c r="C12" s="40"/>
      <c r="D12" s="40"/>
      <c r="E12" s="40"/>
      <c r="F12" s="40"/>
      <c r="G12" s="40"/>
      <c r="H12" s="40"/>
      <c r="I12" s="40"/>
      <c r="J12" s="40"/>
      <c r="K12" s="40"/>
      <c r="L12" s="40"/>
      <c r="M12" s="40"/>
      <c r="N12" s="40"/>
      <c r="O12" s="40"/>
      <c r="P12" s="40"/>
    </row>
    <row r="13" spans="1:16" s="405" customFormat="1"/>
    <row r="14" spans="1:16" s="405" customFormat="1"/>
    <row r="15" spans="1:16" s="405" customFormat="1"/>
    <row r="16" spans="1:16" s="405" customFormat="1"/>
    <row r="17" s="405" customFormat="1"/>
    <row r="18" s="405" customFormat="1"/>
    <row r="19" s="405" customFormat="1"/>
    <row r="20" s="405" customFormat="1"/>
    <row r="21" s="405" customFormat="1"/>
    <row r="22" s="405" customFormat="1"/>
    <row r="23" s="405" customFormat="1"/>
    <row r="24" s="405" customFormat="1"/>
    <row r="25" s="405" customFormat="1"/>
    <row r="26" s="405" customFormat="1"/>
    <row r="27" s="405" customFormat="1"/>
    <row r="28" s="405" customFormat="1"/>
    <row r="29" s="405" customFormat="1"/>
    <row r="30" s="405" customFormat="1"/>
    <row r="31" s="405" customFormat="1"/>
    <row r="32" s="405" customFormat="1"/>
    <row r="33" s="405" customFormat="1"/>
    <row r="34" s="405" customFormat="1"/>
    <row r="35" s="405" customFormat="1"/>
    <row r="36" s="405" customFormat="1"/>
    <row r="37" s="405" customFormat="1"/>
    <row r="38" s="405" customFormat="1"/>
    <row r="39" s="405" customFormat="1"/>
    <row r="40" s="405" customFormat="1"/>
    <row r="41" s="405" customFormat="1"/>
    <row r="42" s="405" customFormat="1"/>
    <row r="43" s="405" customFormat="1"/>
    <row r="44" s="405" customFormat="1"/>
    <row r="45" s="405" customFormat="1"/>
    <row r="46" s="405" customFormat="1"/>
    <row r="47" s="405" customFormat="1"/>
    <row r="48" s="405" customFormat="1"/>
    <row r="49" s="405" customFormat="1"/>
    <row r="50" s="405" customFormat="1"/>
    <row r="51" s="405" customFormat="1"/>
    <row r="52" s="405" customFormat="1"/>
    <row r="53" s="405" customFormat="1"/>
    <row r="54" s="405" customFormat="1"/>
    <row r="55" s="405" customFormat="1"/>
    <row r="56" s="405" customFormat="1"/>
    <row r="57" s="405" customFormat="1"/>
    <row r="58" s="405" customFormat="1"/>
    <row r="59" s="405" customFormat="1"/>
    <row r="60" s="405" customFormat="1"/>
    <row r="61" s="405" customFormat="1"/>
    <row r="62" s="405" customFormat="1"/>
    <row r="63" s="405" customFormat="1"/>
    <row r="64" s="405" customFormat="1"/>
    <row r="65" s="405" customFormat="1"/>
    <row r="66" s="405" customFormat="1"/>
    <row r="67" s="405" customFormat="1"/>
    <row r="68" s="405" customFormat="1"/>
    <row r="69" s="405" customFormat="1"/>
    <row r="70" s="405" customFormat="1"/>
    <row r="71" s="405" customFormat="1"/>
    <row r="72" s="405" customFormat="1"/>
    <row r="73" s="405" customFormat="1"/>
    <row r="74" s="405" customFormat="1"/>
    <row r="75" s="405" customFormat="1"/>
    <row r="76" s="405" customFormat="1"/>
    <row r="77" s="405" customFormat="1"/>
    <row r="78" s="405" customFormat="1"/>
    <row r="79" s="405" customFormat="1"/>
    <row r="80" s="405" customFormat="1"/>
    <row r="81" s="405" customFormat="1"/>
    <row r="82" s="405" customFormat="1"/>
    <row r="83" s="405" customFormat="1"/>
    <row r="84" s="405" customFormat="1"/>
    <row r="85" s="405" customFormat="1"/>
    <row r="86" s="405" customFormat="1"/>
    <row r="87" s="405" customFormat="1"/>
    <row r="88" s="405" customFormat="1"/>
    <row r="89" s="405" customFormat="1"/>
    <row r="90" s="405" customFormat="1"/>
    <row r="91" s="405" customFormat="1"/>
    <row r="92" s="405" customFormat="1"/>
    <row r="93" s="405" customFormat="1"/>
    <row r="94" s="405" customFormat="1"/>
    <row r="95" s="405" customFormat="1"/>
    <row r="96" s="405" customFormat="1"/>
    <row r="97" s="405" customFormat="1"/>
    <row r="98" s="405" customFormat="1"/>
    <row r="99" s="405" customFormat="1"/>
    <row r="100" s="405" customFormat="1"/>
    <row r="101" s="405" customFormat="1"/>
    <row r="102" s="405" customFormat="1"/>
    <row r="103" s="405" customFormat="1"/>
    <row r="104" s="405" customFormat="1"/>
    <row r="105" s="405" customFormat="1"/>
    <row r="106" s="405" customFormat="1"/>
    <row r="107" s="405" customFormat="1"/>
    <row r="108" s="405" customFormat="1"/>
    <row r="109" s="405" customFormat="1"/>
    <row r="110" s="405" customFormat="1"/>
    <row r="111" s="405" customFormat="1"/>
    <row r="112" s="405" customFormat="1"/>
    <row r="113" s="405" customFormat="1"/>
    <row r="114" s="405" customFormat="1"/>
    <row r="115" s="405" customFormat="1"/>
    <row r="116" s="405" customFormat="1"/>
    <row r="117" s="405" customFormat="1"/>
    <row r="118" s="405" customFormat="1"/>
    <row r="119" s="405" customFormat="1"/>
    <row r="120" s="405" customFormat="1"/>
    <row r="121" s="405" customFormat="1"/>
    <row r="122" s="405" customFormat="1"/>
    <row r="123" s="405" customFormat="1"/>
    <row r="124" s="405" customFormat="1"/>
    <row r="125" s="405" customFormat="1"/>
    <row r="126" s="405" customFormat="1"/>
    <row r="127" s="405" customFormat="1"/>
    <row r="128" s="405" customFormat="1"/>
    <row r="129" s="405" customFormat="1"/>
    <row r="130" s="405" customFormat="1"/>
    <row r="131" s="405" customFormat="1"/>
    <row r="132" s="405" customFormat="1"/>
    <row r="133" s="405" customFormat="1"/>
    <row r="134" s="405" customFormat="1"/>
    <row r="135" s="405" customFormat="1"/>
    <row r="136" s="405" customFormat="1"/>
    <row r="137" s="405" customFormat="1"/>
    <row r="138" s="405" customFormat="1"/>
    <row r="139" s="405" customFormat="1"/>
    <row r="140" s="405" customFormat="1"/>
    <row r="141" s="405" customFormat="1"/>
    <row r="142" s="405" customFormat="1"/>
    <row r="143" s="405" customFormat="1"/>
    <row r="144" s="405" customFormat="1"/>
    <row r="145" s="405" customFormat="1"/>
    <row r="146" s="405" customFormat="1"/>
    <row r="147" s="405" customFormat="1"/>
    <row r="148" s="405" customFormat="1"/>
    <row r="149" s="405" customFormat="1"/>
    <row r="150" s="405" customFormat="1"/>
    <row r="151" s="405" customFormat="1"/>
    <row r="152" s="405" customFormat="1"/>
    <row r="153" s="405" customFormat="1"/>
    <row r="154" s="405" customFormat="1"/>
    <row r="155" s="405" customFormat="1"/>
    <row r="156" s="405" customFormat="1"/>
    <row r="157" s="405" customFormat="1"/>
    <row r="158" s="405" customFormat="1"/>
    <row r="159" s="405" customFormat="1"/>
    <row r="160" s="405" customFormat="1"/>
    <row r="161" s="405" customFormat="1"/>
    <row r="162" s="405" customFormat="1"/>
    <row r="163" s="405" customFormat="1"/>
    <row r="164" s="405" customFormat="1"/>
    <row r="165" s="405" customFormat="1"/>
    <row r="166" s="405" customFormat="1"/>
    <row r="167" s="405" customFormat="1"/>
    <row r="168" s="405" customFormat="1"/>
    <row r="169" s="405" customFormat="1"/>
    <row r="170" s="405" customFormat="1"/>
    <row r="171" s="405" customFormat="1"/>
    <row r="172" s="405" customFormat="1"/>
    <row r="173" s="405" customFormat="1"/>
    <row r="174" s="405" customFormat="1"/>
    <row r="175" s="405" customFormat="1"/>
    <row r="176" s="405" customFormat="1"/>
    <row r="177" s="405" customFormat="1"/>
    <row r="178" s="405" customFormat="1"/>
    <row r="179" s="405" customFormat="1"/>
    <row r="180" s="405" customFormat="1"/>
    <row r="181" s="405" customFormat="1"/>
    <row r="182" s="405" customFormat="1"/>
    <row r="183" s="405" customFormat="1"/>
    <row r="184" s="405" customFormat="1"/>
    <row r="185" s="405" customFormat="1"/>
    <row r="186" s="405" customFormat="1"/>
    <row r="187" s="405" customFormat="1"/>
    <row r="188" s="405" customFormat="1"/>
    <row r="189" s="405" customFormat="1"/>
    <row r="190" s="405" customFormat="1"/>
    <row r="191" s="405" customFormat="1"/>
    <row r="192" s="405" customFormat="1"/>
    <row r="193" s="405" customFormat="1"/>
    <row r="194" s="405" customFormat="1"/>
    <row r="195" s="405" customFormat="1"/>
    <row r="196" s="405" customFormat="1"/>
    <row r="197" s="405" customFormat="1"/>
    <row r="198" s="405" customFormat="1"/>
    <row r="199" s="405" customFormat="1"/>
    <row r="200" s="405" customFormat="1"/>
    <row r="201" s="405" customFormat="1"/>
    <row r="202" s="405" customFormat="1"/>
    <row r="203" s="405" customFormat="1"/>
    <row r="204" s="405" customFormat="1"/>
    <row r="205" s="405" customFormat="1"/>
    <row r="206" s="405" customFormat="1"/>
    <row r="207" s="405" customFormat="1"/>
    <row r="208" s="405" customFormat="1"/>
    <row r="209" s="405" customFormat="1"/>
    <row r="210" s="405" customFormat="1"/>
    <row r="211" s="405" customFormat="1"/>
    <row r="212" s="405" customFormat="1"/>
    <row r="213" s="405" customFormat="1"/>
    <row r="214" s="405" customFormat="1"/>
    <row r="215" s="405" customFormat="1"/>
    <row r="216" s="405" customFormat="1"/>
    <row r="217" s="405" customFormat="1"/>
    <row r="218" s="405" customFormat="1"/>
    <row r="219" s="405" customFormat="1"/>
    <row r="220" s="405" customFormat="1"/>
    <row r="221" s="405" customFormat="1"/>
    <row r="222" s="405" customFormat="1"/>
    <row r="223" s="405" customFormat="1"/>
    <row r="224" s="405" customFormat="1"/>
    <row r="225" s="405" customFormat="1"/>
    <row r="226" s="405" customFormat="1"/>
    <row r="227" s="405" customFormat="1"/>
    <row r="228" s="405" customFormat="1"/>
    <row r="229" s="405" customFormat="1"/>
    <row r="230" s="405" customFormat="1"/>
    <row r="231" s="405" customFormat="1"/>
    <row r="232" s="405" customFormat="1"/>
    <row r="233" s="405" customFormat="1"/>
    <row r="234" s="405" customFormat="1"/>
    <row r="235" s="405" customFormat="1"/>
    <row r="236" s="405" customFormat="1"/>
    <row r="237" s="405" customFormat="1"/>
    <row r="238" s="405" customFormat="1"/>
    <row r="239" s="405" customFormat="1"/>
    <row r="240" s="405" customFormat="1"/>
    <row r="241" s="405" customFormat="1"/>
    <row r="242" s="405" customFormat="1"/>
    <row r="243" s="405" customFormat="1"/>
    <row r="244" s="405" customFormat="1"/>
    <row r="245" s="405" customFormat="1"/>
    <row r="246" s="405" customFormat="1"/>
    <row r="247" s="405" customFormat="1"/>
    <row r="248" s="405" customFormat="1"/>
    <row r="249" s="405" customFormat="1"/>
    <row r="250" s="405" customFormat="1"/>
    <row r="251" s="405" customFormat="1"/>
    <row r="252" s="405" customFormat="1"/>
    <row r="253" s="405" customFormat="1"/>
    <row r="254" s="405" customFormat="1"/>
    <row r="255" s="405" customFormat="1"/>
    <row r="256" s="405" customFormat="1"/>
    <row r="257" s="405" customFormat="1"/>
  </sheetData>
  <sheetProtection password="CE28" sheet="1" objects="1" scenarios="1"/>
  <customSheetViews>
    <customSheetView guid="{6A7D07BC-3E00-49FD-9B1C-6709BBF15A08}" scale="85" hiddenRows="1">
      <selection activeCell="C6" sqref="C6"/>
      <pageMargins left="0.75" right="0.75" top="1" bottom="1" header="0" footer="0"/>
      <headerFooter alignWithMargins="0"/>
    </customSheetView>
  </customSheetViews>
  <mergeCells count="8">
    <mergeCell ref="M9:N9"/>
    <mergeCell ref="B10:L10"/>
    <mergeCell ref="M10:N10"/>
    <mergeCell ref="M6:N6"/>
    <mergeCell ref="M2:N2"/>
    <mergeCell ref="M3:N3"/>
    <mergeCell ref="M4:N4"/>
    <mergeCell ref="M5:N5"/>
  </mergeCells>
  <phoneticPr fontId="3"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dimension ref="A1:AT46"/>
  <sheetViews>
    <sheetView zoomScale="85" workbookViewId="0">
      <selection activeCell="M25" sqref="M25"/>
    </sheetView>
  </sheetViews>
  <sheetFormatPr baseColWidth="10" defaultRowHeight="12.75"/>
  <cols>
    <col min="2" max="15" width="5.7109375" customWidth="1"/>
    <col min="17" max="46" width="11.42578125" style="405"/>
  </cols>
  <sheetData>
    <row r="1" spans="1:16" ht="13.5" thickBot="1">
      <c r="A1" s="40"/>
      <c r="B1" s="40"/>
      <c r="C1" s="40"/>
      <c r="D1" s="40"/>
      <c r="E1" s="40"/>
      <c r="F1" s="40"/>
      <c r="G1" s="40"/>
      <c r="H1" s="40"/>
      <c r="I1" s="40"/>
      <c r="J1" s="40"/>
      <c r="K1" s="40"/>
      <c r="L1" s="40"/>
      <c r="M1" s="40"/>
      <c r="N1" s="40"/>
      <c r="O1" s="40"/>
      <c r="P1" s="40"/>
    </row>
    <row r="2" spans="1:16" ht="16.5" thickBot="1">
      <c r="A2" s="40"/>
      <c r="B2" s="9">
        <v>14</v>
      </c>
      <c r="C2" s="15" t="s">
        <v>91</v>
      </c>
      <c r="D2" s="16"/>
      <c r="E2" s="17"/>
      <c r="F2" s="17"/>
      <c r="G2" s="18"/>
      <c r="H2" s="18"/>
      <c r="I2" s="18"/>
      <c r="J2" s="18"/>
      <c r="K2" s="18"/>
      <c r="L2" s="18"/>
      <c r="M2" s="396">
        <v>8</v>
      </c>
      <c r="N2" s="397"/>
      <c r="O2" s="40"/>
      <c r="P2" s="40"/>
    </row>
    <row r="3" spans="1:16" ht="16.5" thickBot="1">
      <c r="A3" s="40"/>
      <c r="B3" s="9">
        <v>15</v>
      </c>
      <c r="C3" s="15" t="s">
        <v>109</v>
      </c>
      <c r="D3" s="16"/>
      <c r="E3" s="17"/>
      <c r="F3" s="17"/>
      <c r="G3" s="18"/>
      <c r="H3" s="18"/>
      <c r="I3" s="18"/>
      <c r="J3" s="18"/>
      <c r="K3" s="18"/>
      <c r="L3" s="18"/>
      <c r="M3" s="389">
        <v>6.64</v>
      </c>
      <c r="N3" s="390"/>
      <c r="O3" s="40"/>
      <c r="P3" s="40"/>
    </row>
    <row r="4" spans="1:16" ht="16.5" thickBot="1">
      <c r="A4" s="40"/>
      <c r="B4" s="9">
        <v>16</v>
      </c>
      <c r="C4" s="15" t="s">
        <v>93</v>
      </c>
      <c r="D4" s="16"/>
      <c r="E4" s="17"/>
      <c r="F4" s="17"/>
      <c r="G4" s="18"/>
      <c r="H4" s="18"/>
      <c r="I4" s="18"/>
      <c r="J4" s="18"/>
      <c r="K4" s="18"/>
      <c r="L4" s="18"/>
      <c r="M4" s="396">
        <v>8.09</v>
      </c>
      <c r="N4" s="397"/>
      <c r="O4" s="40"/>
      <c r="P4" s="40"/>
    </row>
    <row r="5" spans="1:16" ht="16.5" thickBot="1">
      <c r="A5" s="40"/>
      <c r="B5" s="9">
        <v>17</v>
      </c>
      <c r="C5" s="27" t="s">
        <v>94</v>
      </c>
      <c r="D5" s="28"/>
      <c r="E5" s="29"/>
      <c r="F5" s="29"/>
      <c r="G5" s="30"/>
      <c r="H5" s="30"/>
      <c r="I5" s="30"/>
      <c r="J5" s="30"/>
      <c r="K5" s="30"/>
      <c r="L5" s="30"/>
      <c r="M5" s="389">
        <v>6.32</v>
      </c>
      <c r="N5" s="390"/>
      <c r="O5" s="40"/>
      <c r="P5" s="40"/>
    </row>
    <row r="6" spans="1:16" hidden="1">
      <c r="A6" s="40"/>
      <c r="B6" s="3"/>
      <c r="C6" s="2"/>
      <c r="D6" s="2"/>
      <c r="E6" s="1"/>
      <c r="F6" s="1"/>
      <c r="G6" s="1"/>
      <c r="H6" s="1"/>
      <c r="I6" s="1"/>
      <c r="J6" s="1"/>
      <c r="K6" s="1"/>
      <c r="L6" s="1"/>
      <c r="M6" s="1"/>
      <c r="N6" s="39"/>
      <c r="O6" s="40"/>
      <c r="P6" s="40"/>
    </row>
    <row r="7" spans="1:16" ht="13.5" hidden="1" thickBot="1">
      <c r="A7" s="40"/>
      <c r="B7" s="3"/>
      <c r="C7" s="2"/>
      <c r="D7" s="2"/>
      <c r="E7" s="1"/>
      <c r="F7" s="1"/>
      <c r="G7" s="1"/>
      <c r="H7" s="1"/>
      <c r="I7" s="1"/>
      <c r="J7" s="1"/>
      <c r="K7" s="1"/>
      <c r="L7" s="1"/>
      <c r="M7" s="1"/>
      <c r="N7" s="39"/>
      <c r="O7" s="40"/>
      <c r="P7" s="40"/>
    </row>
    <row r="8" spans="1:16" ht="13.5" hidden="1" thickBot="1">
      <c r="A8" s="40"/>
      <c r="B8" s="3"/>
      <c r="C8" s="2"/>
      <c r="D8" s="2"/>
      <c r="E8" s="1"/>
      <c r="F8" s="1"/>
      <c r="G8" s="1"/>
      <c r="H8" s="1"/>
      <c r="I8" s="1"/>
      <c r="J8" s="1"/>
      <c r="K8" s="1"/>
      <c r="L8" s="1"/>
      <c r="M8" s="393">
        <f>SUM(M2:N7)</f>
        <v>29.05</v>
      </c>
      <c r="N8" s="393"/>
      <c r="O8" s="40"/>
      <c r="P8" s="40"/>
    </row>
    <row r="9" spans="1:16" ht="24" thickBot="1">
      <c r="A9" s="40"/>
      <c r="B9" s="380" t="s">
        <v>69</v>
      </c>
      <c r="C9" s="381"/>
      <c r="D9" s="381"/>
      <c r="E9" s="381"/>
      <c r="F9" s="381"/>
      <c r="G9" s="381"/>
      <c r="H9" s="381"/>
      <c r="I9" s="381"/>
      <c r="J9" s="381"/>
      <c r="K9" s="381"/>
      <c r="L9" s="382"/>
      <c r="M9" s="400">
        <f>(M8/4)</f>
        <v>7.2625000000000002</v>
      </c>
      <c r="N9" s="401"/>
      <c r="O9" s="40"/>
      <c r="P9" s="40"/>
    </row>
    <row r="10" spans="1:16">
      <c r="A10" s="40"/>
      <c r="B10" s="40"/>
      <c r="C10" s="40"/>
      <c r="D10" s="40"/>
      <c r="E10" s="40"/>
      <c r="F10" s="40"/>
      <c r="G10" s="40"/>
      <c r="H10" s="40"/>
      <c r="I10" s="40"/>
      <c r="J10" s="40"/>
      <c r="K10" s="40"/>
      <c r="L10" s="40"/>
      <c r="M10" s="40"/>
      <c r="N10" s="40"/>
      <c r="O10" s="40"/>
      <c r="P10" s="40"/>
    </row>
    <row r="11" spans="1:16">
      <c r="A11" s="40"/>
      <c r="B11" s="40"/>
      <c r="C11" s="40"/>
      <c r="D11" s="40"/>
      <c r="E11" s="40"/>
      <c r="F11" s="40"/>
      <c r="G11" s="40"/>
      <c r="H11" s="40"/>
      <c r="I11" s="40"/>
      <c r="J11" s="40"/>
      <c r="K11" s="40"/>
      <c r="L11" s="40"/>
      <c r="M11" s="40"/>
      <c r="N11" s="40"/>
      <c r="O11" s="40"/>
      <c r="P11" s="40"/>
    </row>
    <row r="12" spans="1:16" s="405" customFormat="1"/>
    <row r="13" spans="1:16" s="405" customFormat="1"/>
    <row r="14" spans="1:16" s="405" customFormat="1"/>
    <row r="15" spans="1:16" s="405" customFormat="1"/>
    <row r="16" spans="1:16" s="405" customFormat="1"/>
    <row r="17" s="405" customFormat="1"/>
    <row r="18" s="405" customFormat="1"/>
    <row r="19" s="405" customFormat="1"/>
    <row r="20" s="405" customFormat="1"/>
    <row r="21" s="405" customFormat="1"/>
    <row r="22" s="405" customFormat="1"/>
    <row r="23" s="405" customFormat="1"/>
    <row r="24" s="405" customFormat="1"/>
    <row r="25" s="405" customFormat="1"/>
    <row r="26" s="405" customFormat="1"/>
    <row r="27" s="405" customFormat="1"/>
    <row r="28" s="405" customFormat="1"/>
    <row r="29" s="405" customFormat="1"/>
    <row r="30" s="405" customFormat="1"/>
    <row r="31" s="405" customFormat="1"/>
    <row r="32" s="405" customFormat="1"/>
    <row r="33" s="405" customFormat="1"/>
    <row r="34" s="405" customFormat="1"/>
    <row r="35" s="405" customFormat="1"/>
    <row r="36" s="405" customFormat="1"/>
    <row r="37" s="405" customFormat="1"/>
    <row r="38" s="405" customFormat="1"/>
    <row r="39" s="405" customFormat="1"/>
    <row r="40" s="405" customFormat="1"/>
    <row r="41" s="405" customFormat="1"/>
    <row r="42" s="405" customFormat="1"/>
    <row r="43" s="405" customFormat="1"/>
    <row r="44" s="405" customFormat="1"/>
    <row r="45" s="405" customFormat="1"/>
    <row r="46" s="405" customFormat="1"/>
  </sheetData>
  <sheetProtection password="CE28" sheet="1" objects="1" scenarios="1"/>
  <customSheetViews>
    <customSheetView guid="{6A7D07BC-3E00-49FD-9B1C-6709BBF15A08}" scale="85" hiddenRows="1">
      <selection activeCell="C5" sqref="C5"/>
      <pageMargins left="0.75" right="0.75" top="1" bottom="1" header="0" footer="0"/>
      <headerFooter alignWithMargins="0"/>
    </customSheetView>
  </customSheetViews>
  <mergeCells count="7">
    <mergeCell ref="M8:N8"/>
    <mergeCell ref="B9:L9"/>
    <mergeCell ref="M9:N9"/>
    <mergeCell ref="M5:N5"/>
    <mergeCell ref="M2:N2"/>
    <mergeCell ref="M3:N3"/>
    <mergeCell ref="M4:N4"/>
  </mergeCells>
  <phoneticPr fontId="3" type="noConversion"/>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dimension ref="A1:AY238"/>
  <sheetViews>
    <sheetView zoomScale="85" workbookViewId="0">
      <selection activeCell="T5" sqref="T5"/>
    </sheetView>
  </sheetViews>
  <sheetFormatPr baseColWidth="10" defaultRowHeight="12.75"/>
  <cols>
    <col min="2" max="16" width="5.7109375" customWidth="1"/>
    <col min="17" max="51" width="11.42578125" style="405"/>
  </cols>
  <sheetData>
    <row r="1" spans="1:16" ht="13.5" thickBot="1">
      <c r="A1" s="40"/>
      <c r="B1" s="40"/>
      <c r="C1" s="40"/>
      <c r="D1" s="40"/>
      <c r="E1" s="40"/>
      <c r="F1" s="40"/>
      <c r="G1" s="40"/>
      <c r="H1" s="40"/>
      <c r="I1" s="40"/>
      <c r="J1" s="40"/>
      <c r="K1" s="40"/>
      <c r="L1" s="40"/>
      <c r="M1" s="40"/>
      <c r="N1" s="40"/>
      <c r="O1" s="40"/>
      <c r="P1" s="40"/>
    </row>
    <row r="2" spans="1:16" ht="16.5" thickBot="1">
      <c r="A2" s="40"/>
      <c r="B2" s="9">
        <v>18</v>
      </c>
      <c r="C2" s="31" t="s">
        <v>95</v>
      </c>
      <c r="D2" s="32"/>
      <c r="E2" s="33"/>
      <c r="F2" s="33"/>
      <c r="G2" s="34"/>
      <c r="H2" s="34"/>
      <c r="I2" s="34"/>
      <c r="J2" s="34"/>
      <c r="K2" s="34"/>
      <c r="L2" s="34"/>
      <c r="M2" s="391">
        <v>7.64</v>
      </c>
      <c r="N2" s="402"/>
      <c r="O2" s="40"/>
      <c r="P2" s="40"/>
    </row>
    <row r="3" spans="1:16" ht="16.5" thickBot="1">
      <c r="A3" s="40"/>
      <c r="B3" s="9">
        <v>19</v>
      </c>
      <c r="C3" s="31" t="s">
        <v>96</v>
      </c>
      <c r="D3" s="32"/>
      <c r="E3" s="33"/>
      <c r="F3" s="33"/>
      <c r="G3" s="34"/>
      <c r="H3" s="34"/>
      <c r="I3" s="34"/>
      <c r="J3" s="34"/>
      <c r="K3" s="34"/>
      <c r="L3" s="34"/>
      <c r="M3" s="387">
        <v>5.36</v>
      </c>
      <c r="N3" s="402"/>
      <c r="O3" s="40"/>
      <c r="P3" s="40"/>
    </row>
    <row r="4" spans="1:16" ht="16.5" thickBot="1">
      <c r="A4" s="40"/>
      <c r="B4" s="9">
        <v>20</v>
      </c>
      <c r="C4" s="31" t="s">
        <v>97</v>
      </c>
      <c r="D4" s="32"/>
      <c r="E4" s="33"/>
      <c r="F4" s="33"/>
      <c r="G4" s="34"/>
      <c r="H4" s="34"/>
      <c r="I4" s="34"/>
      <c r="J4" s="34"/>
      <c r="K4" s="34"/>
      <c r="L4" s="34"/>
      <c r="M4" s="387">
        <v>5.86</v>
      </c>
      <c r="N4" s="402"/>
      <c r="O4" s="40"/>
      <c r="P4" s="40"/>
    </row>
    <row r="5" spans="1:16" ht="16.5" thickBot="1">
      <c r="A5" s="40"/>
      <c r="B5" s="9">
        <v>21</v>
      </c>
      <c r="C5" s="31" t="s">
        <v>98</v>
      </c>
      <c r="D5" s="32"/>
      <c r="E5" s="33"/>
      <c r="F5" s="33"/>
      <c r="G5" s="34"/>
      <c r="H5" s="34"/>
      <c r="I5" s="34"/>
      <c r="J5" s="34"/>
      <c r="K5" s="34"/>
      <c r="L5" s="34"/>
      <c r="M5" s="391">
        <v>7.59</v>
      </c>
      <c r="N5" s="402"/>
      <c r="O5" s="40"/>
      <c r="P5" s="40"/>
    </row>
    <row r="6" spans="1:16" ht="16.5" thickBot="1">
      <c r="A6" s="40"/>
      <c r="B6" s="9">
        <v>22</v>
      </c>
      <c r="C6" s="31" t="s">
        <v>99</v>
      </c>
      <c r="D6" s="32"/>
      <c r="E6" s="33"/>
      <c r="F6" s="33"/>
      <c r="G6" s="34"/>
      <c r="H6" s="34"/>
      <c r="I6" s="34"/>
      <c r="J6" s="34"/>
      <c r="K6" s="34"/>
      <c r="L6" s="34"/>
      <c r="M6" s="404"/>
      <c r="N6" s="402"/>
      <c r="O6" s="4"/>
      <c r="P6" s="40"/>
    </row>
    <row r="7" spans="1:16" ht="16.5" thickBot="1">
      <c r="A7" s="40"/>
      <c r="B7" s="9">
        <v>23</v>
      </c>
      <c r="C7" s="31" t="s">
        <v>100</v>
      </c>
      <c r="D7" s="32"/>
      <c r="E7" s="33"/>
      <c r="F7" s="33"/>
      <c r="G7" s="34"/>
      <c r="H7" s="34"/>
      <c r="I7" s="34"/>
      <c r="J7" s="34"/>
      <c r="K7" s="34"/>
      <c r="L7" s="34"/>
      <c r="M7" s="391">
        <v>7.77</v>
      </c>
      <c r="N7" s="402"/>
      <c r="O7" s="40"/>
      <c r="P7" s="40"/>
    </row>
    <row r="8" spans="1:16" ht="16.5" thickBot="1">
      <c r="A8" s="40"/>
      <c r="B8" s="9">
        <v>24</v>
      </c>
      <c r="C8" s="31" t="s">
        <v>101</v>
      </c>
      <c r="D8" s="32"/>
      <c r="E8" s="33"/>
      <c r="F8" s="33"/>
      <c r="G8" s="34"/>
      <c r="H8" s="34"/>
      <c r="I8" s="34"/>
      <c r="J8" s="34"/>
      <c r="K8" s="34"/>
      <c r="L8" s="34"/>
      <c r="M8" s="404"/>
      <c r="N8" s="402"/>
      <c r="O8" s="40"/>
      <c r="P8" s="40"/>
    </row>
    <row r="9" spans="1:16" hidden="1">
      <c r="A9" s="40"/>
      <c r="B9" s="3"/>
      <c r="C9" s="2"/>
      <c r="D9" s="2"/>
      <c r="E9" s="1"/>
      <c r="F9" s="1"/>
      <c r="G9" s="1"/>
      <c r="H9" s="1"/>
      <c r="I9" s="1"/>
      <c r="J9" s="1"/>
      <c r="K9" s="1"/>
      <c r="L9" s="1"/>
      <c r="M9" s="8">
        <f>SUM(M2:N8)</f>
        <v>34.22</v>
      </c>
      <c r="N9" s="39"/>
      <c r="O9" s="40"/>
      <c r="P9" s="40"/>
    </row>
    <row r="10" spans="1:16" ht="13.5" hidden="1" thickBot="1">
      <c r="A10" s="40"/>
      <c r="B10" s="3"/>
      <c r="C10" s="2"/>
      <c r="D10" s="2"/>
      <c r="E10" s="1"/>
      <c r="F10" s="1"/>
      <c r="G10" s="1"/>
      <c r="H10" s="1"/>
      <c r="I10" s="1"/>
      <c r="J10" s="1"/>
      <c r="K10" s="1"/>
      <c r="L10" s="1"/>
      <c r="M10" s="1"/>
      <c r="N10" s="39"/>
      <c r="O10" s="40"/>
      <c r="P10" s="40"/>
    </row>
    <row r="11" spans="1:16" ht="13.5" hidden="1" thickBot="1">
      <c r="A11" s="40"/>
      <c r="B11" s="3"/>
      <c r="C11" s="2"/>
      <c r="D11" s="2"/>
      <c r="E11" s="1"/>
      <c r="F11" s="1"/>
      <c r="G11" s="1"/>
      <c r="H11" s="1"/>
      <c r="I11" s="1"/>
      <c r="J11" s="1"/>
      <c r="K11" s="1"/>
      <c r="L11" s="1"/>
      <c r="M11" s="403">
        <f>SUM(M2:N8)</f>
        <v>34.22</v>
      </c>
      <c r="N11" s="403"/>
      <c r="O11" s="40"/>
      <c r="P11" s="40"/>
    </row>
    <row r="12" spans="1:16" ht="24" thickBot="1">
      <c r="A12" s="40"/>
      <c r="B12" s="380" t="s">
        <v>69</v>
      </c>
      <c r="C12" s="381"/>
      <c r="D12" s="381"/>
      <c r="E12" s="381"/>
      <c r="F12" s="381"/>
      <c r="G12" s="381"/>
      <c r="H12" s="381"/>
      <c r="I12" s="381"/>
      <c r="J12" s="381"/>
      <c r="K12" s="381"/>
      <c r="L12" s="382"/>
      <c r="M12" s="383">
        <f>(M11/5)</f>
        <v>6.8439999999999994</v>
      </c>
      <c r="N12" s="384"/>
      <c r="O12" s="40"/>
      <c r="P12" s="40"/>
    </row>
    <row r="13" spans="1:16">
      <c r="A13" s="40"/>
      <c r="B13" s="40"/>
      <c r="C13" s="40"/>
      <c r="D13" s="40"/>
      <c r="E13" s="40"/>
      <c r="F13" s="40"/>
      <c r="G13" s="40"/>
      <c r="H13" s="40"/>
      <c r="I13" s="40"/>
      <c r="J13" s="40"/>
      <c r="K13" s="40"/>
      <c r="L13" s="40"/>
      <c r="M13" s="40"/>
      <c r="N13" s="40"/>
      <c r="O13" s="40"/>
      <c r="P13" s="40"/>
    </row>
    <row r="14" spans="1:16">
      <c r="A14" s="40"/>
      <c r="B14" s="40"/>
      <c r="C14" s="40"/>
      <c r="D14" s="40"/>
      <c r="E14" s="40"/>
      <c r="F14" s="40"/>
      <c r="G14" s="40"/>
      <c r="H14" s="40"/>
      <c r="I14" s="40"/>
      <c r="J14" s="40"/>
      <c r="K14" s="40"/>
      <c r="L14" s="40"/>
      <c r="M14" s="40"/>
      <c r="N14" s="40"/>
      <c r="O14" s="40"/>
      <c r="P14" s="40"/>
    </row>
    <row r="15" spans="1:16" s="405" customFormat="1"/>
    <row r="16" spans="1:16" s="405" customFormat="1"/>
    <row r="17" s="405" customFormat="1"/>
    <row r="18" s="405" customFormat="1"/>
    <row r="19" s="405" customFormat="1"/>
    <row r="20" s="405" customFormat="1"/>
    <row r="21" s="405" customFormat="1"/>
    <row r="22" s="405" customFormat="1"/>
    <row r="23" s="405" customFormat="1"/>
    <row r="24" s="405" customFormat="1"/>
    <row r="25" s="405" customFormat="1"/>
    <row r="26" s="405" customFormat="1"/>
    <row r="27" s="405" customFormat="1"/>
    <row r="28" s="405" customFormat="1"/>
    <row r="29" s="405" customFormat="1"/>
    <row r="30" s="405" customFormat="1"/>
    <row r="31" s="405" customFormat="1"/>
    <row r="32" s="405" customFormat="1"/>
    <row r="33" s="405" customFormat="1"/>
    <row r="34" s="405" customFormat="1"/>
    <row r="35" s="405" customFormat="1"/>
    <row r="36" s="405" customFormat="1"/>
    <row r="37" s="405" customFormat="1"/>
    <row r="38" s="405" customFormat="1"/>
    <row r="39" s="405" customFormat="1"/>
    <row r="40" s="405" customFormat="1"/>
    <row r="41" s="405" customFormat="1"/>
    <row r="42" s="405" customFormat="1"/>
    <row r="43" s="405" customFormat="1"/>
    <row r="44" s="405" customFormat="1"/>
    <row r="45" s="405" customFormat="1"/>
    <row r="46" s="405" customFormat="1"/>
    <row r="47" s="405" customFormat="1"/>
    <row r="48" s="405" customFormat="1"/>
    <row r="49" s="405" customFormat="1"/>
    <row r="50" s="405" customFormat="1"/>
    <row r="51" s="405" customFormat="1"/>
    <row r="52" s="405" customFormat="1"/>
    <row r="53" s="405" customFormat="1"/>
    <row r="54" s="405" customFormat="1"/>
    <row r="55" s="405" customFormat="1"/>
    <row r="56" s="405" customFormat="1"/>
    <row r="57" s="405" customFormat="1"/>
    <row r="58" s="405" customFormat="1"/>
    <row r="59" s="405" customFormat="1"/>
    <row r="60" s="405" customFormat="1"/>
    <row r="61" s="405" customFormat="1"/>
    <row r="62" s="405" customFormat="1"/>
    <row r="63" s="405" customFormat="1"/>
    <row r="64" s="405" customFormat="1"/>
    <row r="65" s="405" customFormat="1"/>
    <row r="66" s="405" customFormat="1"/>
    <row r="67" s="405" customFormat="1"/>
    <row r="68" s="405" customFormat="1"/>
    <row r="69" s="405" customFormat="1"/>
    <row r="70" s="405" customFormat="1"/>
    <row r="71" s="405" customFormat="1"/>
    <row r="72" s="405" customFormat="1"/>
    <row r="73" s="405" customFormat="1"/>
    <row r="74" s="405" customFormat="1"/>
    <row r="75" s="405" customFormat="1"/>
    <row r="76" s="405" customFormat="1"/>
    <row r="77" s="405" customFormat="1"/>
    <row r="78" s="405" customFormat="1"/>
    <row r="79" s="405" customFormat="1"/>
    <row r="80" s="405" customFormat="1"/>
    <row r="81" s="405" customFormat="1"/>
    <row r="82" s="405" customFormat="1"/>
    <row r="83" s="405" customFormat="1"/>
    <row r="84" s="405" customFormat="1"/>
    <row r="85" s="405" customFormat="1"/>
    <row r="86" s="405" customFormat="1"/>
    <row r="87" s="405" customFormat="1"/>
    <row r="88" s="405" customFormat="1"/>
    <row r="89" s="405" customFormat="1"/>
    <row r="90" s="405" customFormat="1"/>
    <row r="91" s="405" customFormat="1"/>
    <row r="92" s="405" customFormat="1"/>
    <row r="93" s="405" customFormat="1"/>
    <row r="94" s="405" customFormat="1"/>
    <row r="95" s="405" customFormat="1"/>
    <row r="96" s="405" customFormat="1"/>
    <row r="97" s="405" customFormat="1"/>
    <row r="98" s="405" customFormat="1"/>
    <row r="99" s="405" customFormat="1"/>
    <row r="100" s="405" customFormat="1"/>
    <row r="101" s="405" customFormat="1"/>
    <row r="102" s="405" customFormat="1"/>
    <row r="103" s="405" customFormat="1"/>
    <row r="104" s="405" customFormat="1"/>
    <row r="105" s="405" customFormat="1"/>
    <row r="106" s="405" customFormat="1"/>
    <row r="107" s="405" customFormat="1"/>
    <row r="108" s="405" customFormat="1"/>
    <row r="109" s="405" customFormat="1"/>
    <row r="110" s="405" customFormat="1"/>
    <row r="111" s="405" customFormat="1"/>
    <row r="112" s="405" customFormat="1"/>
    <row r="113" s="405" customFormat="1"/>
    <row r="114" s="405" customFormat="1"/>
    <row r="115" s="405" customFormat="1"/>
    <row r="116" s="405" customFormat="1"/>
    <row r="117" s="405" customFormat="1"/>
    <row r="118" s="405" customFormat="1"/>
    <row r="119" s="405" customFormat="1"/>
    <row r="120" s="405" customFormat="1"/>
    <row r="121" s="405" customFormat="1"/>
    <row r="122" s="405" customFormat="1"/>
    <row r="123" s="405" customFormat="1"/>
    <row r="124" s="405" customFormat="1"/>
    <row r="125" s="405" customFormat="1"/>
    <row r="126" s="405" customFormat="1"/>
    <row r="127" s="405" customFormat="1"/>
    <row r="128" s="405" customFormat="1"/>
    <row r="129" s="405" customFormat="1"/>
    <row r="130" s="405" customFormat="1"/>
    <row r="131" s="405" customFormat="1"/>
    <row r="132" s="405" customFormat="1"/>
    <row r="133" s="405" customFormat="1"/>
    <row r="134" s="405" customFormat="1"/>
    <row r="135" s="405" customFormat="1"/>
    <row r="136" s="405" customFormat="1"/>
    <row r="137" s="405" customFormat="1"/>
    <row r="138" s="405" customFormat="1"/>
    <row r="139" s="405" customFormat="1"/>
    <row r="140" s="405" customFormat="1"/>
    <row r="141" s="405" customFormat="1"/>
    <row r="142" s="405" customFormat="1"/>
    <row r="143" s="405" customFormat="1"/>
    <row r="144" s="405" customFormat="1"/>
    <row r="145" s="405" customFormat="1"/>
    <row r="146" s="405" customFormat="1"/>
    <row r="147" s="405" customFormat="1"/>
    <row r="148" s="405" customFormat="1"/>
    <row r="149" s="405" customFormat="1"/>
    <row r="150" s="405" customFormat="1"/>
    <row r="151" s="405" customFormat="1"/>
    <row r="152" s="405" customFormat="1"/>
    <row r="153" s="405" customFormat="1"/>
    <row r="154" s="405" customFormat="1"/>
    <row r="155" s="405" customFormat="1"/>
    <row r="156" s="405" customFormat="1"/>
    <row r="157" s="405" customFormat="1"/>
    <row r="158" s="405" customFormat="1"/>
    <row r="159" s="405" customFormat="1"/>
    <row r="160" s="405" customFormat="1"/>
    <row r="161" s="405" customFormat="1"/>
    <row r="162" s="405" customFormat="1"/>
    <row r="163" s="405" customFormat="1"/>
    <row r="164" s="405" customFormat="1"/>
    <row r="165" s="405" customFormat="1"/>
    <row r="166" s="405" customFormat="1"/>
    <row r="167" s="405" customFormat="1"/>
    <row r="168" s="405" customFormat="1"/>
    <row r="169" s="405" customFormat="1"/>
    <row r="170" s="405" customFormat="1"/>
    <row r="171" s="405" customFormat="1"/>
    <row r="172" s="405" customFormat="1"/>
    <row r="173" s="405" customFormat="1"/>
    <row r="174" s="405" customFormat="1"/>
    <row r="175" s="405" customFormat="1"/>
    <row r="176" s="405" customFormat="1"/>
    <row r="177" s="405" customFormat="1"/>
    <row r="178" s="405" customFormat="1"/>
    <row r="179" s="405" customFormat="1"/>
    <row r="180" s="405" customFormat="1"/>
    <row r="181" s="405" customFormat="1"/>
    <row r="182" s="405" customFormat="1"/>
    <row r="183" s="405" customFormat="1"/>
    <row r="184" s="405" customFormat="1"/>
    <row r="185" s="405" customFormat="1"/>
    <row r="186" s="405" customFormat="1"/>
    <row r="187" s="405" customFormat="1"/>
    <row r="188" s="405" customFormat="1"/>
    <row r="189" s="405" customFormat="1"/>
    <row r="190" s="405" customFormat="1"/>
    <row r="191" s="405" customFormat="1"/>
    <row r="192" s="405" customFormat="1"/>
    <row r="193" s="405" customFormat="1"/>
    <row r="194" s="405" customFormat="1"/>
    <row r="195" s="405" customFormat="1"/>
    <row r="196" s="405" customFormat="1"/>
    <row r="197" s="405" customFormat="1"/>
    <row r="198" s="405" customFormat="1"/>
    <row r="199" s="405" customFormat="1"/>
    <row r="200" s="405" customFormat="1"/>
    <row r="201" s="405" customFormat="1"/>
    <row r="202" s="405" customFormat="1"/>
    <row r="203" s="405" customFormat="1"/>
    <row r="204" s="405" customFormat="1"/>
    <row r="205" s="405" customFormat="1"/>
    <row r="206" s="405" customFormat="1"/>
    <row r="207" s="405" customFormat="1"/>
    <row r="208" s="405" customFormat="1"/>
    <row r="209" s="405" customFormat="1"/>
    <row r="210" s="405" customFormat="1"/>
    <row r="211" s="405" customFormat="1"/>
    <row r="212" s="405" customFormat="1"/>
    <row r="213" s="405" customFormat="1"/>
    <row r="214" s="405" customFormat="1"/>
    <row r="215" s="405" customFormat="1"/>
    <row r="216" s="405" customFormat="1"/>
    <row r="217" s="405" customFormat="1"/>
    <row r="218" s="405" customFormat="1"/>
    <row r="219" s="405" customFormat="1"/>
    <row r="220" s="405" customFormat="1"/>
    <row r="221" s="405" customFormat="1"/>
    <row r="222" s="405" customFormat="1"/>
    <row r="223" s="405" customFormat="1"/>
    <row r="224" s="405" customFormat="1"/>
    <row r="225" s="405" customFormat="1"/>
    <row r="226" s="405" customFormat="1"/>
    <row r="227" s="405" customFormat="1"/>
    <row r="228" s="405" customFormat="1"/>
    <row r="229" s="405" customFormat="1"/>
    <row r="230" s="405" customFormat="1"/>
    <row r="231" s="405" customFormat="1"/>
    <row r="232" s="405" customFormat="1"/>
    <row r="233" s="405" customFormat="1"/>
    <row r="234" s="405" customFormat="1"/>
    <row r="235" s="405" customFormat="1"/>
    <row r="236" s="405" customFormat="1"/>
    <row r="237" s="405" customFormat="1"/>
    <row r="238" s="405" customFormat="1"/>
  </sheetData>
  <sheetProtection password="CE28" sheet="1" objects="1" scenarios="1"/>
  <customSheetViews>
    <customSheetView guid="{6A7D07BC-3E00-49FD-9B1C-6709BBF15A08}" scale="85" hiddenRows="1">
      <selection activeCell="C8" sqref="C8"/>
      <pageMargins left="0.75" right="0.75" top="1" bottom="1" header="0" footer="0"/>
      <headerFooter alignWithMargins="0"/>
    </customSheetView>
  </customSheetViews>
  <mergeCells count="10">
    <mergeCell ref="M2:N2"/>
    <mergeCell ref="M3:N3"/>
    <mergeCell ref="M4:N4"/>
    <mergeCell ref="M11:N11"/>
    <mergeCell ref="B12:L12"/>
    <mergeCell ref="M12:N12"/>
    <mergeCell ref="M5:N5"/>
    <mergeCell ref="M6:N6"/>
    <mergeCell ref="M7:N7"/>
    <mergeCell ref="M8:N8"/>
  </mergeCells>
  <phoneticPr fontId="3"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dimension ref="A1:AQ146"/>
  <sheetViews>
    <sheetView zoomScale="85" workbookViewId="0">
      <selection activeCell="I34" sqref="I34"/>
    </sheetView>
  </sheetViews>
  <sheetFormatPr baseColWidth="10" defaultRowHeight="12.75"/>
  <cols>
    <col min="2" max="16" width="5.7109375" customWidth="1"/>
    <col min="17" max="43" width="11.42578125" style="405"/>
  </cols>
  <sheetData>
    <row r="1" spans="1:16" ht="13.5" thickBot="1">
      <c r="A1" s="40"/>
      <c r="B1" s="40"/>
      <c r="C1" s="40"/>
      <c r="D1" s="40"/>
      <c r="E1" s="40"/>
      <c r="F1" s="40"/>
      <c r="G1" s="40"/>
      <c r="H1" s="40"/>
      <c r="I1" s="40"/>
      <c r="J1" s="40"/>
      <c r="K1" s="40"/>
      <c r="L1" s="40"/>
      <c r="M1" s="40"/>
      <c r="N1" s="40"/>
      <c r="O1" s="40"/>
      <c r="P1" s="40"/>
    </row>
    <row r="2" spans="1:16" ht="16.5" thickBot="1">
      <c r="A2" s="40"/>
      <c r="B2" s="9">
        <v>25</v>
      </c>
      <c r="C2" s="35" t="s">
        <v>102</v>
      </c>
      <c r="D2" s="36"/>
      <c r="E2" s="37"/>
      <c r="F2" s="37"/>
      <c r="G2" s="38"/>
      <c r="H2" s="38"/>
      <c r="I2" s="38"/>
      <c r="J2" s="38"/>
      <c r="K2" s="38"/>
      <c r="L2" s="38"/>
      <c r="M2" s="389">
        <v>6.59</v>
      </c>
      <c r="N2" s="390"/>
      <c r="O2" s="40"/>
      <c r="P2" s="40"/>
    </row>
    <row r="3" spans="1:16" ht="16.5" thickBot="1">
      <c r="A3" s="40"/>
      <c r="B3" s="9">
        <v>26</v>
      </c>
      <c r="C3" s="35" t="s">
        <v>103</v>
      </c>
      <c r="D3" s="36"/>
      <c r="E3" s="37"/>
      <c r="F3" s="37"/>
      <c r="G3" s="38"/>
      <c r="H3" s="38"/>
      <c r="I3" s="38"/>
      <c r="J3" s="38"/>
      <c r="K3" s="38"/>
      <c r="L3" s="38"/>
      <c r="M3" s="396">
        <v>8.4499999999999993</v>
      </c>
      <c r="N3" s="397"/>
      <c r="O3" s="40"/>
      <c r="P3" s="40"/>
    </row>
    <row r="4" spans="1:16" ht="16.5" thickBot="1">
      <c r="A4" s="40"/>
      <c r="B4" s="9">
        <v>27</v>
      </c>
      <c r="C4" s="35" t="s">
        <v>101</v>
      </c>
      <c r="D4" s="36"/>
      <c r="E4" s="37"/>
      <c r="F4" s="37"/>
      <c r="G4" s="38"/>
      <c r="H4" s="38"/>
      <c r="I4" s="38"/>
      <c r="J4" s="38"/>
      <c r="K4" s="38"/>
      <c r="L4" s="38"/>
      <c r="M4" s="385">
        <v>4.95</v>
      </c>
      <c r="N4" s="386"/>
      <c r="O4" s="40"/>
      <c r="P4" s="40"/>
    </row>
    <row r="5" spans="1:16" hidden="1">
      <c r="A5" s="40"/>
      <c r="B5" s="3"/>
      <c r="C5" s="2"/>
      <c r="D5" s="2"/>
      <c r="E5" s="1"/>
      <c r="F5" s="1"/>
      <c r="G5" s="1"/>
      <c r="H5" s="1"/>
      <c r="I5" s="1"/>
      <c r="J5" s="1"/>
      <c r="K5" s="1"/>
      <c r="L5" s="1"/>
      <c r="M5" s="1"/>
      <c r="N5" s="39"/>
      <c r="O5" s="40"/>
      <c r="P5" s="40"/>
    </row>
    <row r="6" spans="1:16" ht="13.5" hidden="1" thickBot="1">
      <c r="A6" s="40"/>
      <c r="B6" s="3"/>
      <c r="C6" s="2"/>
      <c r="D6" s="2"/>
      <c r="E6" s="1"/>
      <c r="F6" s="1"/>
      <c r="G6" s="1"/>
      <c r="H6" s="1"/>
      <c r="I6" s="1"/>
      <c r="J6" s="1"/>
      <c r="K6" s="1"/>
      <c r="L6" s="1"/>
      <c r="M6" s="1"/>
      <c r="N6" s="39"/>
      <c r="O6" s="40"/>
      <c r="P6" s="40"/>
    </row>
    <row r="7" spans="1:16" ht="13.5" hidden="1" thickBot="1">
      <c r="A7" s="40"/>
      <c r="B7" s="3"/>
      <c r="C7" s="2"/>
      <c r="D7" s="2"/>
      <c r="E7" s="1"/>
      <c r="F7" s="1"/>
      <c r="G7" s="1"/>
      <c r="H7" s="1"/>
      <c r="I7" s="1"/>
      <c r="J7" s="1"/>
      <c r="K7" s="1"/>
      <c r="L7" s="1"/>
      <c r="M7" s="393">
        <f>SUM(M2:N6)</f>
        <v>19.989999999999998</v>
      </c>
      <c r="N7" s="393"/>
      <c r="O7" s="40"/>
      <c r="P7" s="40"/>
    </row>
    <row r="8" spans="1:16" ht="24" thickBot="1">
      <c r="A8" s="40"/>
      <c r="B8" s="380" t="s">
        <v>69</v>
      </c>
      <c r="C8" s="381"/>
      <c r="D8" s="381"/>
      <c r="E8" s="381"/>
      <c r="F8" s="381"/>
      <c r="G8" s="381"/>
      <c r="H8" s="381"/>
      <c r="I8" s="381"/>
      <c r="J8" s="381"/>
      <c r="K8" s="381"/>
      <c r="L8" s="382"/>
      <c r="M8" s="383">
        <f>(M7/3)</f>
        <v>6.6633333333333331</v>
      </c>
      <c r="N8" s="384"/>
      <c r="O8" s="40"/>
      <c r="P8" s="40"/>
    </row>
    <row r="9" spans="1:16">
      <c r="A9" s="40"/>
      <c r="B9" s="40"/>
      <c r="C9" s="40"/>
      <c r="D9" s="40"/>
      <c r="E9" s="40"/>
      <c r="F9" s="40"/>
      <c r="G9" s="40"/>
      <c r="H9" s="40"/>
      <c r="I9" s="40"/>
      <c r="J9" s="40"/>
      <c r="K9" s="40"/>
      <c r="L9" s="40"/>
      <c r="M9" s="40"/>
      <c r="N9" s="40"/>
      <c r="O9" s="40"/>
      <c r="P9" s="40"/>
    </row>
    <row r="10" spans="1:16">
      <c r="A10" s="40"/>
      <c r="B10" s="40"/>
      <c r="C10" s="40"/>
      <c r="D10" s="40"/>
      <c r="E10" s="40"/>
      <c r="F10" s="40"/>
      <c r="G10" s="40"/>
      <c r="H10" s="40"/>
      <c r="I10" s="40"/>
      <c r="J10" s="40"/>
      <c r="K10" s="40"/>
      <c r="L10" s="40"/>
      <c r="M10" s="40"/>
      <c r="N10" s="40"/>
      <c r="O10" s="40"/>
      <c r="P10" s="40"/>
    </row>
    <row r="11" spans="1:16" s="405" customFormat="1"/>
    <row r="12" spans="1:16" s="405" customFormat="1"/>
    <row r="13" spans="1:16" s="405" customFormat="1"/>
    <row r="14" spans="1:16" s="405" customFormat="1"/>
    <row r="15" spans="1:16" s="405" customFormat="1"/>
    <row r="16" spans="1:16" s="405" customFormat="1"/>
    <row r="17" s="405" customFormat="1"/>
    <row r="18" s="405" customFormat="1"/>
    <row r="19" s="405" customFormat="1"/>
    <row r="20" s="405" customFormat="1"/>
    <row r="21" s="405" customFormat="1"/>
    <row r="22" s="405" customFormat="1"/>
    <row r="23" s="405" customFormat="1"/>
    <row r="24" s="405" customFormat="1"/>
    <row r="25" s="405" customFormat="1"/>
    <row r="26" s="405" customFormat="1"/>
    <row r="27" s="405" customFormat="1"/>
    <row r="28" s="405" customFormat="1"/>
    <row r="29" s="405" customFormat="1"/>
    <row r="30" s="405" customFormat="1"/>
    <row r="31" s="405" customFormat="1"/>
    <row r="32" s="405" customFormat="1"/>
    <row r="33" s="405" customFormat="1"/>
    <row r="34" s="405" customFormat="1"/>
    <row r="35" s="405" customFormat="1"/>
    <row r="36" s="405" customFormat="1"/>
    <row r="37" s="405" customFormat="1"/>
    <row r="38" s="405" customFormat="1"/>
    <row r="39" s="405" customFormat="1"/>
    <row r="40" s="405" customFormat="1"/>
    <row r="41" s="405" customFormat="1"/>
    <row r="42" s="405" customFormat="1"/>
    <row r="43" s="405" customFormat="1"/>
    <row r="44" s="405" customFormat="1"/>
    <row r="45" s="405" customFormat="1"/>
    <row r="46" s="405" customFormat="1"/>
    <row r="47" s="405" customFormat="1"/>
    <row r="48" s="405" customFormat="1"/>
    <row r="49" s="405" customFormat="1"/>
    <row r="50" s="405" customFormat="1"/>
    <row r="51" s="405" customFormat="1"/>
    <row r="52" s="405" customFormat="1"/>
    <row r="53" s="405" customFormat="1"/>
    <row r="54" s="405" customFormat="1"/>
    <row r="55" s="405" customFormat="1"/>
    <row r="56" s="405" customFormat="1"/>
    <row r="57" s="405" customFormat="1"/>
    <row r="58" s="405" customFormat="1"/>
    <row r="59" s="405" customFormat="1"/>
    <row r="60" s="405" customFormat="1"/>
    <row r="61" s="405" customFormat="1"/>
    <row r="62" s="405" customFormat="1"/>
    <row r="63" s="405" customFormat="1"/>
    <row r="64" s="405" customFormat="1"/>
    <row r="65" s="405" customFormat="1"/>
    <row r="66" s="405" customFormat="1"/>
    <row r="67" s="405" customFormat="1"/>
    <row r="68" s="405" customFormat="1"/>
    <row r="69" s="405" customFormat="1"/>
    <row r="70" s="405" customFormat="1"/>
    <row r="71" s="405" customFormat="1"/>
    <row r="72" s="405" customFormat="1"/>
    <row r="73" s="405" customFormat="1"/>
    <row r="74" s="405" customFormat="1"/>
    <row r="75" s="405" customFormat="1"/>
    <row r="76" s="405" customFormat="1"/>
    <row r="77" s="405" customFormat="1"/>
    <row r="78" s="405" customFormat="1"/>
    <row r="79" s="405" customFormat="1"/>
    <row r="80" s="405" customFormat="1"/>
    <row r="81" s="405" customFormat="1"/>
    <row r="82" s="405" customFormat="1"/>
    <row r="83" s="405" customFormat="1"/>
    <row r="84" s="405" customFormat="1"/>
    <row r="85" s="405" customFormat="1"/>
    <row r="86" s="405" customFormat="1"/>
    <row r="87" s="405" customFormat="1"/>
    <row r="88" s="405" customFormat="1"/>
    <row r="89" s="405" customFormat="1"/>
    <row r="90" s="405" customFormat="1"/>
    <row r="91" s="405" customFormat="1"/>
    <row r="92" s="405" customFormat="1"/>
    <row r="93" s="405" customFormat="1"/>
    <row r="94" s="405" customFormat="1"/>
    <row r="95" s="405" customFormat="1"/>
    <row r="96" s="405" customFormat="1"/>
    <row r="97" s="405" customFormat="1"/>
    <row r="98" s="405" customFormat="1"/>
    <row r="99" s="405" customFormat="1"/>
    <row r="100" s="405" customFormat="1"/>
    <row r="101" s="405" customFormat="1"/>
    <row r="102" s="405" customFormat="1"/>
    <row r="103" s="405" customFormat="1"/>
    <row r="104" s="405" customFormat="1"/>
    <row r="105" s="405" customFormat="1"/>
    <row r="106" s="405" customFormat="1"/>
    <row r="107" s="405" customFormat="1"/>
    <row r="108" s="405" customFormat="1"/>
    <row r="109" s="405" customFormat="1"/>
    <row r="110" s="405" customFormat="1"/>
    <row r="111" s="405" customFormat="1"/>
    <row r="112" s="405" customFormat="1"/>
    <row r="113" s="405" customFormat="1"/>
    <row r="114" s="405" customFormat="1"/>
    <row r="115" s="405" customFormat="1"/>
    <row r="116" s="405" customFormat="1"/>
    <row r="117" s="405" customFormat="1"/>
    <row r="118" s="405" customFormat="1"/>
    <row r="119" s="405" customFormat="1"/>
    <row r="120" s="405" customFormat="1"/>
    <row r="121" s="405" customFormat="1"/>
    <row r="122" s="405" customFormat="1"/>
    <row r="123" s="405" customFormat="1"/>
    <row r="124" s="405" customFormat="1"/>
    <row r="125" s="405" customFormat="1"/>
    <row r="126" s="405" customFormat="1"/>
    <row r="127" s="405" customFormat="1"/>
    <row r="128" s="405" customFormat="1"/>
    <row r="129" s="405" customFormat="1"/>
    <row r="130" s="405" customFormat="1"/>
    <row r="131" s="405" customFormat="1"/>
    <row r="132" s="405" customFormat="1"/>
    <row r="133" s="405" customFormat="1"/>
    <row r="134" s="405" customFormat="1"/>
    <row r="135" s="405" customFormat="1"/>
    <row r="136" s="405" customFormat="1"/>
    <row r="137" s="405" customFormat="1"/>
    <row r="138" s="405" customFormat="1"/>
    <row r="139" s="405" customFormat="1"/>
    <row r="140" s="405" customFormat="1"/>
    <row r="141" s="405" customFormat="1"/>
    <row r="142" s="405" customFormat="1"/>
    <row r="143" s="405" customFormat="1"/>
    <row r="144" s="405" customFormat="1"/>
    <row r="145" s="405" customFormat="1"/>
    <row r="146" s="405" customFormat="1"/>
  </sheetData>
  <sheetProtection password="CE28" sheet="1" objects="1" scenarios="1"/>
  <customSheetViews>
    <customSheetView guid="{6A7D07BC-3E00-49FD-9B1C-6709BBF15A08}" scale="85" hiddenRows="1">
      <selection activeCell="R4" sqref="R4"/>
      <pageMargins left="0.75" right="0.75" top="1" bottom="1" header="0" footer="0"/>
      <headerFooter alignWithMargins="0"/>
    </customSheetView>
  </customSheetViews>
  <mergeCells count="6">
    <mergeCell ref="M7:N7"/>
    <mergeCell ref="B8:L8"/>
    <mergeCell ref="M8:N8"/>
    <mergeCell ref="M2:N2"/>
    <mergeCell ref="M3:N3"/>
    <mergeCell ref="M4:N4"/>
  </mergeCells>
  <phoneticPr fontId="3"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Tabla General</vt:lpstr>
      <vt:lpstr>Sucursal 1</vt:lpstr>
      <vt:lpstr>Sucursal 2</vt:lpstr>
      <vt:lpstr>Sucursal 3</vt:lpstr>
      <vt:lpstr>Sucursal 4</vt:lpstr>
      <vt:lpstr>Sucursal 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Centor</cp:lastModifiedBy>
  <cp:lastPrinted>2007-06-25T18:36:26Z</cp:lastPrinted>
  <dcterms:created xsi:type="dcterms:W3CDTF">2006-03-08T21:04:10Z</dcterms:created>
  <dcterms:modified xsi:type="dcterms:W3CDTF">2012-04-30T23:26:52Z</dcterms:modified>
</cp:coreProperties>
</file>